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202300"/>
  <mc:AlternateContent xmlns:mc="http://schemas.openxmlformats.org/markup-compatibility/2006">
    <mc:Choice Requires="x15">
      <x15ac:absPath xmlns:x15ac="http://schemas.microsoft.com/office/spreadsheetml/2010/11/ac" url="C:\Users\013523.DESKTOP-1V0C50P\Desktop\ダウンロード用デリバリー申込書\"/>
    </mc:Choice>
  </mc:AlternateContent>
  <xr:revisionPtr revIDLastSave="0" documentId="8_{AA95400D-5141-487D-AEB9-4FF167D03503}" xr6:coauthVersionLast="47" xr6:coauthVersionMax="47" xr10:uidLastSave="{00000000-0000-0000-0000-000000000000}"/>
  <bookViews>
    <workbookView xWindow="-108" yWindow="-108" windowWidth="23256" windowHeight="12576" xr2:uid="{E37E72A4-00D9-4F8D-A157-29201001A3B1}"/>
  </bookViews>
  <sheets>
    <sheet name="1-A.札幌市 【dDe】" sheetId="1" r:id="rId1"/>
    <sheet name="1-A2.札幌・北広島・石狩市 【dDe】" sheetId="2" r:id="rId2"/>
  </sheets>
  <definedNames>
    <definedName name="_xlnm.Print_Area" localSheetId="0">'1-A.札幌市 【dDe】'!$A$1:$AI$48</definedName>
    <definedName name="_xlnm.Print_Area" localSheetId="1">'1-A2.札幌・北広島・石狩市 【dDe】'!$A$1:$AI$48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36" i="2" l="1"/>
  <c r="L35" i="2"/>
  <c r="B35" i="2"/>
  <c r="L34" i="2"/>
  <c r="B34" i="2"/>
  <c r="B36" i="2" s="1"/>
  <c r="L33" i="2"/>
  <c r="L32" i="2"/>
  <c r="L31" i="2"/>
  <c r="AF28" i="2"/>
  <c r="V28" i="2"/>
  <c r="L28" i="2"/>
  <c r="AF27" i="2"/>
  <c r="V27" i="2"/>
  <c r="L27" i="2"/>
  <c r="AF26" i="2"/>
  <c r="V26" i="2"/>
  <c r="L26" i="2"/>
  <c r="B26" i="2"/>
  <c r="AF25" i="2"/>
  <c r="L25" i="2"/>
  <c r="B25" i="2"/>
  <c r="AF24" i="2"/>
  <c r="L24" i="2"/>
  <c r="B24" i="2"/>
  <c r="AF23" i="2"/>
  <c r="V23" i="2"/>
  <c r="L23" i="2"/>
  <c r="AF22" i="2"/>
  <c r="V22" i="2"/>
  <c r="V24" i="2" s="1"/>
  <c r="L22" i="2"/>
  <c r="AF21" i="2"/>
  <c r="L21" i="2"/>
  <c r="AF20" i="2"/>
  <c r="L20" i="2"/>
  <c r="B20" i="2"/>
  <c r="AA46" i="2" s="1"/>
  <c r="AH46" i="2" s="1"/>
  <c r="AF19" i="2"/>
  <c r="V19" i="2"/>
  <c r="V20" i="2" s="1"/>
  <c r="L19" i="2"/>
  <c r="B19" i="2"/>
  <c r="B21" i="2" s="1"/>
  <c r="V18" i="2"/>
  <c r="L18" i="2"/>
  <c r="L17" i="2"/>
  <c r="AF16" i="2"/>
  <c r="L16" i="2"/>
  <c r="AF15" i="2"/>
  <c r="L15" i="2"/>
  <c r="AF14" i="2"/>
  <c r="L14" i="2"/>
  <c r="AF13" i="2"/>
  <c r="L13" i="2"/>
  <c r="B13" i="2"/>
  <c r="AF12" i="2"/>
  <c r="L12" i="2"/>
  <c r="B12" i="2"/>
  <c r="AA45" i="2" s="1"/>
  <c r="AH45" i="2" s="1"/>
  <c r="AF11" i="2"/>
  <c r="L11" i="2"/>
  <c r="N9" i="2"/>
  <c r="AA7" i="2"/>
  <c r="X7" i="2"/>
  <c r="O7" i="2"/>
  <c r="G7" i="2" s="1"/>
  <c r="D7" i="2" s="1"/>
  <c r="M7" i="2"/>
  <c r="AH5" i="2"/>
  <c r="AD5" i="2"/>
  <c r="AA5" i="2"/>
  <c r="X5" i="2"/>
  <c r="U5" i="2"/>
  <c r="G5" i="2"/>
  <c r="D5" i="2"/>
  <c r="D8" i="2" s="1"/>
  <c r="L36" i="1"/>
  <c r="L35" i="1"/>
  <c r="B35" i="1"/>
  <c r="L34" i="1"/>
  <c r="B34" i="1"/>
  <c r="B36" i="1" s="1"/>
  <c r="L33" i="1"/>
  <c r="L32" i="1"/>
  <c r="L31" i="1"/>
  <c r="L30" i="1"/>
  <c r="B30" i="1"/>
  <c r="AF29" i="1"/>
  <c r="L29" i="1"/>
  <c r="B29" i="1"/>
  <c r="B31" i="1" s="1"/>
  <c r="AF28" i="1"/>
  <c r="V28" i="1"/>
  <c r="L28" i="1"/>
  <c r="AF27" i="1"/>
  <c r="V27" i="1"/>
  <c r="V29" i="1" s="1"/>
  <c r="L27" i="1"/>
  <c r="AF26" i="1"/>
  <c r="L26" i="1"/>
  <c r="AF25" i="1"/>
  <c r="L25" i="1"/>
  <c r="AF24" i="1"/>
  <c r="L24" i="1"/>
  <c r="AF23" i="1"/>
  <c r="AF22" i="1"/>
  <c r="L22" i="1"/>
  <c r="AF21" i="1"/>
  <c r="L21" i="1"/>
  <c r="AF20" i="1"/>
  <c r="L20" i="1"/>
  <c r="B20" i="1"/>
  <c r="AH46" i="1" s="1"/>
  <c r="AF19" i="1"/>
  <c r="L19" i="1"/>
  <c r="B19" i="1"/>
  <c r="B21" i="1" s="1"/>
  <c r="AH47" i="1" s="1"/>
  <c r="AF18" i="1"/>
  <c r="L18" i="1"/>
  <c r="AF17" i="1"/>
  <c r="V17" i="1"/>
  <c r="L17" i="1"/>
  <c r="AF16" i="1"/>
  <c r="V16" i="1"/>
  <c r="V18" i="1" s="1"/>
  <c r="L16" i="1"/>
  <c r="AF15" i="1"/>
  <c r="L15" i="1"/>
  <c r="AF14" i="1"/>
  <c r="L14" i="1"/>
  <c r="AF13" i="1"/>
  <c r="AF12" i="1"/>
  <c r="L12" i="1"/>
  <c r="AF11" i="1"/>
  <c r="L11" i="1"/>
  <c r="N9" i="1"/>
  <c r="D8" i="1"/>
  <c r="O7" i="1"/>
  <c r="U9" i="1" s="1"/>
  <c r="M7" i="1"/>
  <c r="G7" i="1"/>
  <c r="D7" i="1"/>
  <c r="AH47" i="2" l="1"/>
  <c r="U9" i="2"/>
  <c r="B14" i="2"/>
  <c r="AH45" i="1"/>
</calcChain>
</file>

<file path=xl/sharedStrings.xml><?xml version="1.0" encoding="utf-8"?>
<sst xmlns="http://schemas.openxmlformats.org/spreadsheetml/2006/main" count="441" uniqueCount="260">
  <si>
    <t>1-A</t>
    <phoneticPr fontId="7"/>
  </si>
  <si>
    <t>札幌市</t>
    <rPh sb="0" eb="2">
      <t>サッポロシナイ</t>
    </rPh>
    <rPh sb="2" eb="3">
      <t>シ</t>
    </rPh>
    <phoneticPr fontId="7"/>
  </si>
  <si>
    <t>どうしんデリバリーエクスプレス申込書①</t>
    <rPh sb="15" eb="17">
      <t>モウシコミ</t>
    </rPh>
    <rPh sb="17" eb="18">
      <t>ショ</t>
    </rPh>
    <phoneticPr fontId="7"/>
  </si>
  <si>
    <t>㈱道新サービスセンター</t>
    <phoneticPr fontId="7"/>
  </si>
  <si>
    <t>－</t>
    <phoneticPr fontId="7"/>
  </si>
  <si>
    <t>伝票Ｎｏ.</t>
    <rPh sb="0" eb="2">
      <t>デンピョウ</t>
    </rPh>
    <phoneticPr fontId="7"/>
  </si>
  <si>
    <t>折込日（配布開始日）</t>
    <rPh sb="0" eb="2">
      <t>オリコミ</t>
    </rPh>
    <rPh sb="2" eb="3">
      <t>ヒ</t>
    </rPh>
    <rPh sb="4" eb="6">
      <t>ハイフ</t>
    </rPh>
    <rPh sb="6" eb="9">
      <t>カイシビ</t>
    </rPh>
    <phoneticPr fontId="7"/>
  </si>
  <si>
    <t>広告主名／件名（タイトル・売出し日など）</t>
    <rPh sb="0" eb="3">
      <t>コウコクヌシ</t>
    </rPh>
    <rPh sb="3" eb="4">
      <t>メイ</t>
    </rPh>
    <rPh sb="5" eb="7">
      <t>ケンメイ</t>
    </rPh>
    <rPh sb="13" eb="15">
      <t>ウリダ</t>
    </rPh>
    <rPh sb="16" eb="17">
      <t>ヒ</t>
    </rPh>
    <phoneticPr fontId="7"/>
  </si>
  <si>
    <t>広告主業種</t>
    <rPh sb="0" eb="3">
      <t>コウコクヌシ</t>
    </rPh>
    <rPh sb="3" eb="5">
      <t>ギョウシュ</t>
    </rPh>
    <phoneticPr fontId="7"/>
  </si>
  <si>
    <t>サイズ</t>
    <phoneticPr fontId="7"/>
  </si>
  <si>
    <t>コード</t>
    <phoneticPr fontId="7"/>
  </si>
  <si>
    <t>代理店名</t>
    <rPh sb="0" eb="2">
      <t>ダイリ</t>
    </rPh>
    <rPh sb="2" eb="4">
      <t>テンメイ</t>
    </rPh>
    <phoneticPr fontId="7"/>
  </si>
  <si>
    <t>担当者</t>
    <rPh sb="0" eb="3">
      <t>タントウシャ</t>
    </rPh>
    <phoneticPr fontId="7"/>
  </si>
  <si>
    <t>搬入区分</t>
    <rPh sb="0" eb="2">
      <t>ハンニュウ</t>
    </rPh>
    <rPh sb="2" eb="4">
      <t>クブン</t>
    </rPh>
    <phoneticPr fontId="7"/>
  </si>
  <si>
    <t>申込総枚数（①・②合計）</t>
    <rPh sb="0" eb="2">
      <t>モウシコミ</t>
    </rPh>
    <rPh sb="2" eb="3">
      <t>ソウ</t>
    </rPh>
    <rPh sb="3" eb="5">
      <t>マイスウ</t>
    </rPh>
    <rPh sb="9" eb="11">
      <t>ゴウケイ</t>
    </rPh>
    <phoneticPr fontId="7"/>
  </si>
  <si>
    <t>折込・宅配計（ﾍﾟｰｼﾞ①合計）</t>
    <rPh sb="0" eb="2">
      <t>オリコミ</t>
    </rPh>
    <rPh sb="3" eb="5">
      <t>タクハイ</t>
    </rPh>
    <rPh sb="5" eb="6">
      <t>ケイ</t>
    </rPh>
    <rPh sb="13" eb="14">
      <t>ゴウ</t>
    </rPh>
    <phoneticPr fontId="7"/>
  </si>
  <si>
    <t>折込枚数（ﾍﾟｰｼﾞ①計）</t>
    <phoneticPr fontId="7"/>
  </si>
  <si>
    <t>宅配枚数（ﾍﾟｰｼﾞ①計）</t>
    <phoneticPr fontId="7"/>
  </si>
  <si>
    <t>印刷会社</t>
    <rPh sb="0" eb="2">
      <t>インサツ</t>
    </rPh>
    <rPh sb="2" eb="4">
      <t>ガイシャ</t>
    </rPh>
    <phoneticPr fontId="7"/>
  </si>
  <si>
    <t>納品・広告内容に関わる連絡事項</t>
    <rPh sb="0" eb="2">
      <t>ノウヒン</t>
    </rPh>
    <rPh sb="3" eb="7">
      <t>コウコクナイヨウ</t>
    </rPh>
    <rPh sb="8" eb="9">
      <t>カカ</t>
    </rPh>
    <rPh sb="11" eb="15">
      <t>レンラクジコウ</t>
    </rPh>
    <phoneticPr fontId="7"/>
  </si>
  <si>
    <t>▼札幌市・北広島市・石狩市①（A地区）</t>
    <rPh sb="1" eb="3">
      <t>サッポロ</t>
    </rPh>
    <rPh sb="3" eb="4">
      <t>シ</t>
    </rPh>
    <rPh sb="5" eb="9">
      <t>キタヒロシマシ</t>
    </rPh>
    <rPh sb="10" eb="13">
      <t>イシカリシ</t>
    </rPh>
    <rPh sb="16" eb="18">
      <t>チク</t>
    </rPh>
    <phoneticPr fontId="7"/>
  </si>
  <si>
    <t>折込合計</t>
    <rPh sb="0" eb="2">
      <t>オリコミ</t>
    </rPh>
    <rPh sb="2" eb="4">
      <t>ゴウケイ</t>
    </rPh>
    <phoneticPr fontId="7"/>
  </si>
  <si>
    <t>宅配合計</t>
    <rPh sb="0" eb="2">
      <t>タクハイ</t>
    </rPh>
    <rPh sb="2" eb="4">
      <t>ゴウケイ</t>
    </rPh>
    <phoneticPr fontId="7"/>
  </si>
  <si>
    <t>市区</t>
    <rPh sb="0" eb="1">
      <t>シ</t>
    </rPh>
    <rPh sb="1" eb="2">
      <t>チク</t>
    </rPh>
    <phoneticPr fontId="7"/>
  </si>
  <si>
    <t>コード</t>
    <phoneticPr fontId="19"/>
  </si>
  <si>
    <t>店名</t>
    <rPh sb="0" eb="2">
      <t>テンメイ</t>
    </rPh>
    <phoneticPr fontId="19"/>
  </si>
  <si>
    <t>折込定数</t>
    <rPh sb="0" eb="2">
      <t>オリコミ</t>
    </rPh>
    <rPh sb="2" eb="4">
      <t>テイスウ</t>
    </rPh>
    <phoneticPr fontId="19"/>
  </si>
  <si>
    <t>宅配定数</t>
    <rPh sb="0" eb="2">
      <t>タクハイ</t>
    </rPh>
    <rPh sb="2" eb="4">
      <t>テイスウ</t>
    </rPh>
    <phoneticPr fontId="19"/>
  </si>
  <si>
    <t>EDIコード</t>
    <phoneticPr fontId="7"/>
  </si>
  <si>
    <t>申込枚数</t>
    <rPh sb="0" eb="2">
      <t>モウシコミ</t>
    </rPh>
    <rPh sb="2" eb="4">
      <t>マイスウ</t>
    </rPh>
    <phoneticPr fontId="7"/>
  </si>
  <si>
    <t>うち折込</t>
    <rPh sb="2" eb="4">
      <t>オリコミ</t>
    </rPh>
    <phoneticPr fontId="19"/>
  </si>
  <si>
    <t>うち宅配</t>
    <rPh sb="2" eb="4">
      <t>タクハイ</t>
    </rPh>
    <phoneticPr fontId="19"/>
  </si>
  <si>
    <t>EDIコード</t>
  </si>
  <si>
    <t>札幌市</t>
    <rPh sb="0" eb="3">
      <t>サッポロシ</t>
    </rPh>
    <phoneticPr fontId="7"/>
  </si>
  <si>
    <t>中央東</t>
  </si>
  <si>
    <t>01101201001</t>
  </si>
  <si>
    <t>★</t>
    <phoneticPr fontId="7"/>
  </si>
  <si>
    <t>川沿北</t>
  </si>
  <si>
    <t>01106201002</t>
  </si>
  <si>
    <t>★</t>
  </si>
  <si>
    <t>中央区</t>
    <rPh sb="0" eb="3">
      <t>チュウオウク</t>
    </rPh>
    <phoneticPr fontId="19"/>
  </si>
  <si>
    <t>桑園中央北</t>
    <rPh sb="0" eb="2">
      <t>ソウエン</t>
    </rPh>
    <rPh sb="2" eb="4">
      <t>チュウオウ</t>
    </rPh>
    <rPh sb="4" eb="5">
      <t>キタ</t>
    </rPh>
    <phoneticPr fontId="7"/>
  </si>
  <si>
    <t>01101201002</t>
  </si>
  <si>
    <t>南区</t>
    <rPh sb="0" eb="2">
      <t>ミナミク</t>
    </rPh>
    <phoneticPr fontId="19"/>
  </si>
  <si>
    <t>藻南</t>
  </si>
  <si>
    <t>01106201003</t>
  </si>
  <si>
    <t>桑園中央</t>
    <rPh sb="2" eb="4">
      <t>チュウオウ</t>
    </rPh>
    <phoneticPr fontId="7"/>
  </si>
  <si>
    <t>（廃店　桑園中央北へ統合）</t>
    <rPh sb="4" eb="6">
      <t>ソウエン</t>
    </rPh>
    <rPh sb="6" eb="8">
      <t>チュウオウ</t>
    </rPh>
    <rPh sb="8" eb="9">
      <t>キタ</t>
    </rPh>
    <phoneticPr fontId="7"/>
  </si>
  <si>
    <t>澄川４条</t>
    <rPh sb="3" eb="4">
      <t>ジョウ</t>
    </rPh>
    <phoneticPr fontId="7"/>
  </si>
  <si>
    <t>01106201004</t>
  </si>
  <si>
    <t>中央南</t>
  </si>
  <si>
    <t>01101201004</t>
  </si>
  <si>
    <t>澄川</t>
    <phoneticPr fontId="7"/>
  </si>
  <si>
    <t>01106201005</t>
  </si>
  <si>
    <t>曙</t>
  </si>
  <si>
    <t>01101201005</t>
  </si>
  <si>
    <t>定数</t>
    <rPh sb="0" eb="2">
      <t>テイスウ</t>
    </rPh>
    <phoneticPr fontId="7"/>
  </si>
  <si>
    <t>真駒内</t>
  </si>
  <si>
    <t>01106201006</t>
  </si>
  <si>
    <t>南円山</t>
  </si>
  <si>
    <t>01101201006</t>
  </si>
  <si>
    <t>折</t>
    <rPh sb="0" eb="1">
      <t>オリ</t>
    </rPh>
    <phoneticPr fontId="7"/>
  </si>
  <si>
    <t>石山</t>
  </si>
  <si>
    <t>01106201007</t>
  </si>
  <si>
    <t>西円山</t>
  </si>
  <si>
    <t>01101201007</t>
  </si>
  <si>
    <t>宅</t>
    <rPh sb="0" eb="1">
      <t>タク</t>
    </rPh>
    <phoneticPr fontId="7"/>
  </si>
  <si>
    <t>藤野</t>
  </si>
  <si>
    <t>01106201008</t>
  </si>
  <si>
    <t>幌西</t>
    <rPh sb="0" eb="2">
      <t>コウサイ</t>
    </rPh>
    <phoneticPr fontId="7"/>
  </si>
  <si>
    <t>01101201008</t>
  </si>
  <si>
    <t>計</t>
    <rPh sb="0" eb="1">
      <t>ケイ</t>
    </rPh>
    <phoneticPr fontId="7"/>
  </si>
  <si>
    <t>定山渓</t>
  </si>
  <si>
    <t>01106201009</t>
  </si>
  <si>
    <t>北円山</t>
  </si>
  <si>
    <t>01101201009</t>
  </si>
  <si>
    <t>豊平区</t>
    <rPh sb="0" eb="3">
      <t>トヨヒラク</t>
    </rPh>
    <phoneticPr fontId="7"/>
  </si>
  <si>
    <t>豊平中央</t>
  </si>
  <si>
    <t>01105201001</t>
  </si>
  <si>
    <t>東山鼻</t>
  </si>
  <si>
    <t>01101201010</t>
  </si>
  <si>
    <t>木の花</t>
  </si>
  <si>
    <t>01105201002</t>
  </si>
  <si>
    <t>西山鼻</t>
  </si>
  <si>
    <t>01101201011</t>
  </si>
  <si>
    <t>美園</t>
  </si>
  <si>
    <t>01105201003</t>
  </si>
  <si>
    <t>西区</t>
    <rPh sb="0" eb="2">
      <t>ニシク</t>
    </rPh>
    <phoneticPr fontId="19"/>
  </si>
  <si>
    <t>宮の森</t>
  </si>
  <si>
    <t>01107201010</t>
  </si>
  <si>
    <t>平岸</t>
    <phoneticPr fontId="7"/>
  </si>
  <si>
    <t>01105201004</t>
  </si>
  <si>
    <t>山の手</t>
  </si>
  <si>
    <t>（廃店　宮の森へ統合）</t>
    <rPh sb="4" eb="5">
      <t>ミヤ</t>
    </rPh>
    <rPh sb="6" eb="7">
      <t>モリ</t>
    </rPh>
    <phoneticPr fontId="7"/>
  </si>
  <si>
    <t>中の島</t>
  </si>
  <si>
    <t>01105201005</t>
  </si>
  <si>
    <t>琴似</t>
  </si>
  <si>
    <t>01107201002</t>
  </si>
  <si>
    <t>南郷</t>
    <rPh sb="0" eb="2">
      <t>ナンゴウ</t>
    </rPh>
    <phoneticPr fontId="7"/>
  </si>
  <si>
    <t>01105201006</t>
  </si>
  <si>
    <t>八軒</t>
  </si>
  <si>
    <t>01107201003</t>
  </si>
  <si>
    <t>月寒</t>
  </si>
  <si>
    <t>01105201007</t>
  </si>
  <si>
    <t>発寒</t>
  </si>
  <si>
    <t>01107201004</t>
  </si>
  <si>
    <t>福住</t>
  </si>
  <si>
    <t>01105201008</t>
  </si>
  <si>
    <t>新発寒</t>
  </si>
  <si>
    <t>01107201005</t>
  </si>
  <si>
    <t>西岡</t>
  </si>
  <si>
    <t>01105201009</t>
  </si>
  <si>
    <t>西野</t>
  </si>
  <si>
    <t>01107201006</t>
  </si>
  <si>
    <t>月寒東</t>
  </si>
  <si>
    <t>01105201010</t>
  </si>
  <si>
    <t>西野北</t>
  </si>
  <si>
    <t>01107201007</t>
  </si>
  <si>
    <t>北野通</t>
  </si>
  <si>
    <t>01105201011</t>
  </si>
  <si>
    <t>西野南</t>
    <rPh sb="0" eb="2">
      <t>ニシノ</t>
    </rPh>
    <rPh sb="2" eb="3">
      <t>ミナミ</t>
    </rPh>
    <phoneticPr fontId="7"/>
  </si>
  <si>
    <t>01107201008</t>
  </si>
  <si>
    <t>◎「定山渓」販売所は新聞折込のみのお届けとなります。</t>
    <rPh sb="6" eb="8">
      <t>ハンバイ</t>
    </rPh>
    <rPh sb="8" eb="9">
      <t>ジョ</t>
    </rPh>
    <phoneticPr fontId="7"/>
  </si>
  <si>
    <t>宮の沢</t>
  </si>
  <si>
    <t>01107201009</t>
  </si>
  <si>
    <t>手稲区</t>
    <rPh sb="0" eb="3">
      <t>テイネク</t>
    </rPh>
    <phoneticPr fontId="19"/>
  </si>
  <si>
    <t>手稲中央</t>
  </si>
  <si>
    <t>01109201002</t>
  </si>
  <si>
    <t>手稲富丘</t>
  </si>
  <si>
    <t>01109201003</t>
  </si>
  <si>
    <t>手稲前田</t>
  </si>
  <si>
    <t>01109201004</t>
  </si>
  <si>
    <t>手稲稲穂</t>
    <rPh sb="0" eb="2">
      <t>テイネ</t>
    </rPh>
    <rPh sb="2" eb="4">
      <t>イナホ</t>
    </rPh>
    <phoneticPr fontId="7"/>
  </si>
  <si>
    <t>01109201005</t>
  </si>
  <si>
    <t>手稲星置</t>
    <rPh sb="0" eb="2">
      <t>テイネ</t>
    </rPh>
    <rPh sb="2" eb="4">
      <t>ホシオキ</t>
    </rPh>
    <phoneticPr fontId="7"/>
  </si>
  <si>
    <t>01109201006</t>
  </si>
  <si>
    <r>
      <t>1.配布要項：北海道新聞購読世帯には原則</t>
    </r>
    <r>
      <rPr>
        <b/>
        <u/>
        <sz val="8.5"/>
        <rFont val="ＭＳ Ｐゴシック"/>
        <family val="3"/>
        <charset val="128"/>
      </rPr>
      <t>木曜日朝刊</t>
    </r>
    <r>
      <rPr>
        <sz val="8.5"/>
        <rFont val="ＭＳ Ｐゴシック"/>
        <family val="3"/>
        <charset val="128"/>
      </rPr>
      <t>に折込、未購読世帯には</t>
    </r>
    <r>
      <rPr>
        <b/>
        <u/>
        <sz val="8.5"/>
        <rFont val="ＭＳ Ｐゴシック"/>
        <family val="3"/>
        <charset val="128"/>
      </rPr>
      <t>木～土曜日の3日間</t>
    </r>
    <r>
      <rPr>
        <sz val="8.5"/>
        <rFont val="ＭＳ Ｐゴシック"/>
        <family val="3"/>
        <charset val="128"/>
      </rPr>
      <t>で配布します。</t>
    </r>
    <rPh sb="2" eb="4">
      <t>ハイフ</t>
    </rPh>
    <rPh sb="4" eb="6">
      <t>ヨウコウ</t>
    </rPh>
    <rPh sb="14" eb="16">
      <t>セタイ</t>
    </rPh>
    <rPh sb="18" eb="20">
      <t>ゲンソク</t>
    </rPh>
    <rPh sb="32" eb="34">
      <t>セタイ</t>
    </rPh>
    <rPh sb="38" eb="39">
      <t>ド</t>
    </rPh>
    <phoneticPr fontId="7"/>
  </si>
  <si>
    <t>　年末年始・ゴールデンウィーク・お盆期間など一部例外日があります。詳しくは「北海道新聞デリバリー商品配布日程カレンダー」をご確認ください。</t>
    <rPh sb="1" eb="3">
      <t>ネンマツ</t>
    </rPh>
    <rPh sb="3" eb="5">
      <t>ネンシ</t>
    </rPh>
    <rPh sb="17" eb="18">
      <t>ボン</t>
    </rPh>
    <rPh sb="18" eb="20">
      <t>キカン</t>
    </rPh>
    <rPh sb="22" eb="24">
      <t>イチブ</t>
    </rPh>
    <rPh sb="24" eb="26">
      <t>レイガイ</t>
    </rPh>
    <rPh sb="26" eb="27">
      <t>ビ</t>
    </rPh>
    <rPh sb="33" eb="34">
      <t>クワ</t>
    </rPh>
    <rPh sb="38" eb="41">
      <t>ホッカイドウ</t>
    </rPh>
    <rPh sb="41" eb="43">
      <t>シンブン</t>
    </rPh>
    <rPh sb="48" eb="50">
      <t>ショウヒン</t>
    </rPh>
    <rPh sb="50" eb="54">
      <t>ハイフニッテイ</t>
    </rPh>
    <rPh sb="62" eb="64">
      <t>カクニン</t>
    </rPh>
    <phoneticPr fontId="4"/>
  </si>
  <si>
    <r>
      <t>2.申込条件：定数未満の申込も可能ですが、新聞折込と宅配は</t>
    </r>
    <r>
      <rPr>
        <b/>
        <u/>
        <sz val="8.5"/>
        <rFont val="ＭＳ Ｐゴシック"/>
        <family val="3"/>
        <charset val="128"/>
      </rPr>
      <t>同程度の比率</t>
    </r>
    <r>
      <rPr>
        <sz val="8.5"/>
        <rFont val="ＭＳ Ｐゴシック"/>
        <family val="3"/>
        <charset val="128"/>
      </rPr>
      <t>でお申込ください。また</t>
    </r>
    <r>
      <rPr>
        <b/>
        <u/>
        <sz val="8.5"/>
        <rFont val="ＭＳ Ｐゴシック"/>
        <family val="3"/>
        <charset val="128"/>
      </rPr>
      <t>宅配のみのお申込はお断りさせていただきます</t>
    </r>
    <r>
      <rPr>
        <sz val="8.5"/>
        <rFont val="ＭＳ Ｐゴシック"/>
        <family val="3"/>
        <charset val="128"/>
      </rPr>
      <t>。予めご了承ください。</t>
    </r>
    <rPh sb="2" eb="4">
      <t>モウシコミ</t>
    </rPh>
    <rPh sb="4" eb="6">
      <t>ジョウケン</t>
    </rPh>
    <rPh sb="46" eb="48">
      <t>タクハイ</t>
    </rPh>
    <rPh sb="52" eb="54">
      <t>モウシコミ</t>
    </rPh>
    <rPh sb="56" eb="57">
      <t>コトワ</t>
    </rPh>
    <rPh sb="68" eb="69">
      <t>アラカジ</t>
    </rPh>
    <rPh sb="71" eb="73">
      <t>リョウショウ</t>
    </rPh>
    <phoneticPr fontId="7"/>
  </si>
  <si>
    <t>3.注意事項：配布体制が整わない地域や配布禁止世帯、一部商工業・農業地域などは新聞折込のみのお届けとなります。</t>
    <rPh sb="7" eb="9">
      <t>ハイフ</t>
    </rPh>
    <rPh sb="9" eb="11">
      <t>タイセイ</t>
    </rPh>
    <rPh sb="12" eb="13">
      <t>トトノ</t>
    </rPh>
    <rPh sb="16" eb="18">
      <t>チイキ</t>
    </rPh>
    <rPh sb="19" eb="21">
      <t>ハイフ</t>
    </rPh>
    <rPh sb="21" eb="23">
      <t>キンシ</t>
    </rPh>
    <rPh sb="23" eb="25">
      <t>セタイ</t>
    </rPh>
    <rPh sb="26" eb="28">
      <t>イチブ</t>
    </rPh>
    <rPh sb="28" eb="31">
      <t>ショウコウギョウ</t>
    </rPh>
    <rPh sb="32" eb="34">
      <t>ノウギョウ</t>
    </rPh>
    <rPh sb="34" eb="36">
      <t>チイキ</t>
    </rPh>
    <rPh sb="39" eb="41">
      <t>シンブン</t>
    </rPh>
    <rPh sb="41" eb="43">
      <t>オリコミ</t>
    </rPh>
    <rPh sb="47" eb="48">
      <t>トド</t>
    </rPh>
    <phoneticPr fontId="7"/>
  </si>
  <si>
    <t>4.料金・締切：配布料金は通常の折込と同様です。申込締切は3日前午前中、搬入締切は2日前午前10時半までとなります（日・祝除く）</t>
    <rPh sb="13" eb="15">
      <t>ツウジョウ</t>
    </rPh>
    <rPh sb="16" eb="18">
      <t>オリコミ</t>
    </rPh>
    <rPh sb="19" eb="21">
      <t>ドウヨウ</t>
    </rPh>
    <rPh sb="44" eb="46">
      <t>ゴゼン</t>
    </rPh>
    <rPh sb="48" eb="49">
      <t>ジ</t>
    </rPh>
    <rPh sb="49" eb="50">
      <t>ハン</t>
    </rPh>
    <phoneticPr fontId="4"/>
  </si>
  <si>
    <t>　ただし申込締切日が土曜日にあたる場合、1営業日前日の午前中に繰り上がります。</t>
    <rPh sb="12" eb="13">
      <t>ヒ</t>
    </rPh>
    <phoneticPr fontId="4"/>
  </si>
  <si>
    <t>折込定数（ﾍﾟｰｼﾞ①計）</t>
    <rPh sb="0" eb="2">
      <t>オリコミ</t>
    </rPh>
    <rPh sb="2" eb="4">
      <t>テイスウ</t>
    </rPh>
    <phoneticPr fontId="7"/>
  </si>
  <si>
    <t>5.市区別表記：市区別表記は販売所の所在地によるもので販売所エリアと行政界は必ずしも一致しておりません。</t>
    <rPh sb="2" eb="4">
      <t>シク</t>
    </rPh>
    <rPh sb="4" eb="5">
      <t>ベツ</t>
    </rPh>
    <rPh sb="5" eb="7">
      <t>ヒョウキ</t>
    </rPh>
    <phoneticPr fontId="7"/>
  </si>
  <si>
    <t>宅配定数（ﾍﾟｰｼﾞ①計）</t>
    <rPh sb="0" eb="2">
      <t>タクハイ</t>
    </rPh>
    <rPh sb="2" eb="4">
      <t>テイスウ</t>
    </rPh>
    <phoneticPr fontId="7"/>
  </si>
  <si>
    <t>6.免責事項：悪天候、災害、事故等、やむを得ない事由により折込・宅配ともに遅延・不能となる場合があります。予めご了承ください。</t>
    <rPh sb="2" eb="4">
      <t>メンセキ</t>
    </rPh>
    <rPh sb="4" eb="6">
      <t>ジコウ</t>
    </rPh>
    <rPh sb="32" eb="34">
      <t>タクハイ</t>
    </rPh>
    <rPh sb="53" eb="54">
      <t>アラカジ</t>
    </rPh>
    <phoneticPr fontId="7"/>
  </si>
  <si>
    <t>ﾍﾟｰｼﾞ①合計</t>
    <rPh sb="6" eb="7">
      <t>ゴウ</t>
    </rPh>
    <phoneticPr fontId="7"/>
  </si>
  <si>
    <t>7.複合店：店名に(複)と付した販売所は、折込定数に朝日新聞・毎日新聞・日経新聞の枚数を含む複合店です。該当銘柄は販売所によって異なります。銘柄指定はできませんので予めご了承ください。</t>
    <rPh sb="52" eb="54">
      <t>ガイトウ</t>
    </rPh>
    <rPh sb="54" eb="56">
      <t>メイガラ</t>
    </rPh>
    <rPh sb="57" eb="59">
      <t>ハンバイ</t>
    </rPh>
    <rPh sb="59" eb="60">
      <t>ジョ</t>
    </rPh>
    <rPh sb="64" eb="65">
      <t>コト</t>
    </rPh>
    <phoneticPr fontId="7"/>
  </si>
  <si>
    <t>1-A2</t>
    <phoneticPr fontId="7"/>
  </si>
  <si>
    <t>札幌市・北広島市・石狩市</t>
    <rPh sb="0" eb="2">
      <t>サッポロシナイ</t>
    </rPh>
    <rPh sb="2" eb="3">
      <t>シ</t>
    </rPh>
    <rPh sb="4" eb="7">
      <t>キタヒロシマ</t>
    </rPh>
    <rPh sb="7" eb="8">
      <t>シ</t>
    </rPh>
    <rPh sb="9" eb="11">
      <t>イシカリ</t>
    </rPh>
    <rPh sb="11" eb="12">
      <t>シ</t>
    </rPh>
    <phoneticPr fontId="7"/>
  </si>
  <si>
    <t>どうしんデリバリーエクスプレス申込書②</t>
    <rPh sb="15" eb="17">
      <t>モウシコミ</t>
    </rPh>
    <rPh sb="17" eb="18">
      <t>ショ</t>
    </rPh>
    <phoneticPr fontId="7"/>
  </si>
  <si>
    <t>折込・宅配計（ﾍﾟｰｼﾞ②合計）</t>
    <rPh sb="0" eb="2">
      <t>オリコミ</t>
    </rPh>
    <rPh sb="3" eb="5">
      <t>タクハイ</t>
    </rPh>
    <rPh sb="5" eb="6">
      <t>ケイ</t>
    </rPh>
    <rPh sb="13" eb="14">
      <t>ゴウ</t>
    </rPh>
    <phoneticPr fontId="7"/>
  </si>
  <si>
    <t>折込枚数（ﾍﾟｰｼﾞ②計）</t>
    <phoneticPr fontId="7"/>
  </si>
  <si>
    <t>宅配枚数（ﾍﾟｰｼﾞ②計）</t>
    <phoneticPr fontId="7"/>
  </si>
  <si>
    <t>納品・広告内容に関わる連絡事項</t>
    <rPh sb="0" eb="2">
      <t>ノウヒン</t>
    </rPh>
    <rPh sb="3" eb="7">
      <t>コウコクナイヨウ</t>
    </rPh>
    <rPh sb="8" eb="9">
      <t>カカ</t>
    </rPh>
    <rPh sb="11" eb="15">
      <t>レンラクジコウ</t>
    </rPh>
    <phoneticPr fontId="4"/>
  </si>
  <si>
    <t>▼札幌市・北広島市・石狩市②（A地区）</t>
    <rPh sb="1" eb="3">
      <t>サッポロ</t>
    </rPh>
    <rPh sb="3" eb="4">
      <t>シ</t>
    </rPh>
    <rPh sb="5" eb="9">
      <t>キタヒロシマシ</t>
    </rPh>
    <rPh sb="10" eb="13">
      <t>イシカリシ</t>
    </rPh>
    <rPh sb="16" eb="18">
      <t>チク</t>
    </rPh>
    <phoneticPr fontId="7"/>
  </si>
  <si>
    <t>清田区</t>
    <rPh sb="0" eb="3">
      <t>キヨタク</t>
    </rPh>
    <phoneticPr fontId="7"/>
  </si>
  <si>
    <t>清田</t>
  </si>
  <si>
    <t>01110201001</t>
  </si>
  <si>
    <t>札幌市</t>
    <phoneticPr fontId="7"/>
  </si>
  <si>
    <t>幌北</t>
  </si>
  <si>
    <t>01102201001</t>
  </si>
  <si>
    <t>真栄</t>
  </si>
  <si>
    <t>01110201002</t>
  </si>
  <si>
    <t>北区</t>
    <phoneticPr fontId="7"/>
  </si>
  <si>
    <t>麻生</t>
  </si>
  <si>
    <t>01102201003</t>
  </si>
  <si>
    <t>北野</t>
  </si>
  <si>
    <t>01110201003</t>
  </si>
  <si>
    <t>新川</t>
  </si>
  <si>
    <t>01102201004</t>
  </si>
  <si>
    <t>平岡</t>
  </si>
  <si>
    <t>01110201004</t>
  </si>
  <si>
    <t>新琴似北部</t>
  </si>
  <si>
    <t>01102201005</t>
  </si>
  <si>
    <t>菊水</t>
  </si>
  <si>
    <t>01104201001</t>
  </si>
  <si>
    <t>新琴似西部</t>
  </si>
  <si>
    <t>01102201006</t>
  </si>
  <si>
    <t>白石区</t>
    <rPh sb="0" eb="3">
      <t>シロイシク</t>
    </rPh>
    <phoneticPr fontId="19"/>
  </si>
  <si>
    <t>菊水元町</t>
    <rPh sb="0" eb="2">
      <t>キクスイ</t>
    </rPh>
    <rPh sb="2" eb="4">
      <t>モトマチ</t>
    </rPh>
    <phoneticPr fontId="7"/>
  </si>
  <si>
    <t>01104201002</t>
  </si>
  <si>
    <t>屯田</t>
  </si>
  <si>
    <t>01102201007</t>
  </si>
  <si>
    <t>東札幌</t>
  </si>
  <si>
    <t>01104201003</t>
  </si>
  <si>
    <t>屯田北</t>
    <rPh sb="2" eb="3">
      <t>キタ</t>
    </rPh>
    <phoneticPr fontId="7"/>
  </si>
  <si>
    <t>（廃店　篠路へ統合）</t>
    <rPh sb="4" eb="6">
      <t>シノロ</t>
    </rPh>
    <phoneticPr fontId="7"/>
  </si>
  <si>
    <t>白石</t>
  </si>
  <si>
    <t>01104201004</t>
  </si>
  <si>
    <t>太平</t>
  </si>
  <si>
    <t>北郷</t>
  </si>
  <si>
    <t>01104201005</t>
  </si>
  <si>
    <t>篠路</t>
  </si>
  <si>
    <t>01102201010</t>
  </si>
  <si>
    <t>北白石</t>
  </si>
  <si>
    <t>01104201006</t>
  </si>
  <si>
    <t>あいの里</t>
  </si>
  <si>
    <t>01102201011</t>
  </si>
  <si>
    <t>東白石</t>
  </si>
  <si>
    <t>01104201007</t>
  </si>
  <si>
    <t>石狩市</t>
    <rPh sb="0" eb="2">
      <t>イシカリ</t>
    </rPh>
    <rPh sb="2" eb="3">
      <t>シ</t>
    </rPh>
    <phoneticPr fontId="19"/>
  </si>
  <si>
    <t>花川東</t>
  </si>
  <si>
    <t>01235201001</t>
  </si>
  <si>
    <t>厚別区</t>
    <rPh sb="0" eb="3">
      <t>アツベツク</t>
    </rPh>
    <phoneticPr fontId="7"/>
  </si>
  <si>
    <t>青葉中央</t>
  </si>
  <si>
    <t>01108201001</t>
  </si>
  <si>
    <t>花川北</t>
  </si>
  <si>
    <t>01235201002</t>
  </si>
  <si>
    <t>もみじ台</t>
  </si>
  <si>
    <t>01108201002</t>
  </si>
  <si>
    <t>花川南</t>
  </si>
  <si>
    <t>01235201003</t>
  </si>
  <si>
    <t>厚別中央</t>
    <rPh sb="2" eb="4">
      <t>チュウオウ</t>
    </rPh>
    <phoneticPr fontId="7"/>
  </si>
  <si>
    <t>01108201003</t>
  </si>
  <si>
    <t>石狩</t>
  </si>
  <si>
    <t>01235201004</t>
  </si>
  <si>
    <t>厚別北</t>
  </si>
  <si>
    <t>01108201004</t>
  </si>
  <si>
    <t>北広島市</t>
    <rPh sb="0" eb="3">
      <t>キタヒロシマ</t>
    </rPh>
    <rPh sb="3" eb="4">
      <t>シ</t>
    </rPh>
    <phoneticPr fontId="19"/>
  </si>
  <si>
    <t>北広島</t>
  </si>
  <si>
    <t>01234201001</t>
  </si>
  <si>
    <t>上野幌</t>
  </si>
  <si>
    <t>01108201005</t>
  </si>
  <si>
    <t>広島</t>
  </si>
  <si>
    <t>01234201002</t>
  </si>
  <si>
    <t>東区</t>
    <rPh sb="0" eb="2">
      <t>ヒガシク</t>
    </rPh>
    <phoneticPr fontId="19"/>
  </si>
  <si>
    <t>札苗</t>
  </si>
  <si>
    <t>01103201001</t>
  </si>
  <si>
    <t>西の里</t>
  </si>
  <si>
    <t>01234201003</t>
  </si>
  <si>
    <t>苗穂</t>
  </si>
  <si>
    <t>01103201002</t>
  </si>
  <si>
    <t>大曲</t>
  </si>
  <si>
    <t>01234201004</t>
  </si>
  <si>
    <t>伏古</t>
  </si>
  <si>
    <t>（廃店　札苗・苗穂へ分割統合）</t>
    <phoneticPr fontId="7"/>
  </si>
  <si>
    <t>◎「石狩」販売所は新聞折込のみのお届けとなります。</t>
    <rPh sb="2" eb="4">
      <t>イシカリ</t>
    </rPh>
    <rPh sb="5" eb="8">
      <t>ハンバイショ</t>
    </rPh>
    <phoneticPr fontId="7"/>
  </si>
  <si>
    <t>北栄</t>
  </si>
  <si>
    <t>（廃店　新道・光星・栄町東・丘珠へ分割統合）</t>
    <rPh sb="4" eb="6">
      <t>シンドウ</t>
    </rPh>
    <rPh sb="7" eb="9">
      <t>コウセイ</t>
    </rPh>
    <rPh sb="10" eb="12">
      <t>サカエマチ</t>
    </rPh>
    <rPh sb="12" eb="13">
      <t>ヒガシ</t>
    </rPh>
    <rPh sb="14" eb="16">
      <t>オカダマ</t>
    </rPh>
    <phoneticPr fontId="7"/>
  </si>
  <si>
    <t>新道</t>
  </si>
  <si>
    <t>01103201005</t>
  </si>
  <si>
    <t>光星</t>
  </si>
  <si>
    <t>01103201006</t>
  </si>
  <si>
    <t>札幌鉄北</t>
    <rPh sb="0" eb="2">
      <t>サッポロ</t>
    </rPh>
    <rPh sb="2" eb="3">
      <t>テツ</t>
    </rPh>
    <rPh sb="3" eb="4">
      <t>キタ</t>
    </rPh>
    <phoneticPr fontId="7"/>
  </si>
  <si>
    <t>01103201007</t>
  </si>
  <si>
    <t>栄町中央</t>
  </si>
  <si>
    <t>01103201009</t>
  </si>
  <si>
    <t>栄町東</t>
  </si>
  <si>
    <t>01103201010</t>
  </si>
  <si>
    <t>丘珠</t>
  </si>
  <si>
    <t>01103201011</t>
  </si>
  <si>
    <r>
      <t>2.申込条件：定数未満の申込も可能ですが、新聞折込と宅配は</t>
    </r>
    <r>
      <rPr>
        <b/>
        <u/>
        <sz val="8.5"/>
        <rFont val="ＭＳ Ｐゴシック"/>
        <family val="3"/>
        <charset val="128"/>
      </rPr>
      <t>同程度の比率</t>
    </r>
    <r>
      <rPr>
        <sz val="8.5"/>
        <rFont val="ＭＳ Ｐゴシック"/>
        <family val="3"/>
        <charset val="128"/>
      </rPr>
      <t>でお申込ください。また</t>
    </r>
    <r>
      <rPr>
        <b/>
        <u/>
        <sz val="8.5"/>
        <rFont val="ＭＳ Ｐゴシック"/>
        <family val="3"/>
        <charset val="128"/>
      </rPr>
      <t>宅配のみのお申込はお断りさせていただきます</t>
    </r>
    <r>
      <rPr>
        <sz val="8.5"/>
        <rFont val="ＭＳ Ｐゴシック"/>
        <family val="3"/>
        <charset val="128"/>
      </rPr>
      <t>。予めご了承ください。</t>
    </r>
    <rPh sb="2" eb="4">
      <t>モウシコミ</t>
    </rPh>
    <rPh sb="4" eb="6">
      <t>ジョウケン</t>
    </rPh>
    <phoneticPr fontId="7"/>
  </si>
  <si>
    <t>4.料金・締切：配布料金は通常の折込と同様です。申込締切は3日前午前中、搬入締切は2日前午前10時半までとなります（日・祝除く）</t>
    <rPh sb="13" eb="15">
      <t>ツウジョウ</t>
    </rPh>
    <rPh sb="16" eb="18">
      <t>オリコミ</t>
    </rPh>
    <rPh sb="19" eb="21">
      <t>ドウヨウ</t>
    </rPh>
    <rPh sb="48" eb="49">
      <t>ジ</t>
    </rPh>
    <rPh sb="49" eb="50">
      <t>ハン</t>
    </rPh>
    <phoneticPr fontId="4"/>
  </si>
  <si>
    <t>　 ただし申込締切日が土曜日にあたる場合、1営業日前日に申込締切が繰り上がります。</t>
    <rPh sb="13" eb="14">
      <t>ヒ</t>
    </rPh>
    <phoneticPr fontId="4"/>
  </si>
  <si>
    <t>折込定数（ﾍﾟｰｼﾞ②計）</t>
    <rPh sb="0" eb="2">
      <t>オリコミ</t>
    </rPh>
    <rPh sb="2" eb="4">
      <t>テイスウ</t>
    </rPh>
    <phoneticPr fontId="7"/>
  </si>
  <si>
    <t>折込定数（総合計）</t>
    <rPh sb="0" eb="2">
      <t>オリコミ</t>
    </rPh>
    <rPh sb="2" eb="4">
      <t>テイスウ</t>
    </rPh>
    <rPh sb="5" eb="6">
      <t>ソウ</t>
    </rPh>
    <rPh sb="6" eb="8">
      <t>ゴウケイ</t>
    </rPh>
    <phoneticPr fontId="7"/>
  </si>
  <si>
    <t>宅配定数（ﾍﾟｰｼﾞ②計）</t>
    <rPh sb="0" eb="2">
      <t>タクハイ</t>
    </rPh>
    <rPh sb="2" eb="4">
      <t>テイスウ</t>
    </rPh>
    <phoneticPr fontId="7"/>
  </si>
  <si>
    <t>宅配定数（総合計）</t>
    <rPh sb="0" eb="2">
      <t>タクハイ</t>
    </rPh>
    <rPh sb="2" eb="4">
      <t>テイスウ</t>
    </rPh>
    <rPh sb="5" eb="6">
      <t>ソウ</t>
    </rPh>
    <rPh sb="6" eb="8">
      <t>ゴウケイ</t>
    </rPh>
    <phoneticPr fontId="7"/>
  </si>
  <si>
    <t>定数総合計</t>
    <rPh sb="0" eb="2">
      <t>テイスウ</t>
    </rPh>
    <rPh sb="2" eb="3">
      <t>ソウ</t>
    </rPh>
    <rPh sb="3" eb="5">
      <t>ゴウケイ</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</si>
</sst>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yyyy&quot;年&quot;m&quot;月&quot;d&quot;日&quot;;@"/>
    <numFmt numFmtId="177" formatCode="m&quot;月&quot;d&quot;日&quot;\(aaa\)"/>
    <numFmt numFmtId="178" formatCode="&quot;【dDe折込・別配】&quot;@"/>
    <numFmt numFmtId="179" formatCode="@\(&quot;複&quot;\)"/>
    <numFmt numFmtId="180" formatCode="[$-F800]dddd\,\ mmmm\ dd\,\ yyyy"/>
  </numFmts>
  <fonts count="40">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9"/>
      <name val="ＭＳ Ｐゴシック"/>
      <family val="3"/>
      <charset val="128"/>
    </font>
    <font>
      <sz val="6"/>
      <name val="游ゴシック"/>
      <family val="2"/>
      <charset val="128"/>
      <scheme val="minor"/>
    </font>
    <font>
      <sz val="8"/>
      <name val="ＭＳ Ｐゴシック"/>
      <family val="3"/>
      <charset val="128"/>
    </font>
    <font>
      <b/>
      <sz val="12"/>
      <name val="ＭＳ Ｐゴシック"/>
      <family val="3"/>
      <charset val="128"/>
    </font>
    <font>
      <sz val="6"/>
      <name val="Osaka"/>
      <family val="3"/>
      <charset val="128"/>
    </font>
    <font>
      <sz val="12"/>
      <name val="ＭＳ Ｐゴシック"/>
      <family val="3"/>
      <charset val="128"/>
    </font>
    <font>
      <sz val="10"/>
      <name val="ＭＳ Ｐゴシック"/>
      <family val="3"/>
      <charset val="128"/>
    </font>
    <font>
      <sz val="14"/>
      <name val="ＭＳ Ｐゴシック"/>
      <family val="3"/>
      <charset val="128"/>
    </font>
    <font>
      <sz val="8.5"/>
      <name val="ＭＳ Ｐゴシック"/>
      <family val="3"/>
      <charset val="128"/>
    </font>
    <font>
      <b/>
      <sz val="16"/>
      <name val="ＭＳ Ｐゴシック"/>
      <family val="3"/>
      <charset val="128"/>
    </font>
    <font>
      <b/>
      <sz val="14"/>
      <name val="ＭＳ Ｐゴシック"/>
      <family val="3"/>
      <charset val="128"/>
    </font>
    <font>
      <sz val="14"/>
      <name val="游ゴシック Light"/>
      <family val="3"/>
      <charset val="128"/>
      <scheme val="major"/>
    </font>
    <font>
      <sz val="16"/>
      <name val="ＭＳ Ｐゴシック"/>
      <family val="3"/>
      <charset val="128"/>
    </font>
    <font>
      <sz val="12"/>
      <name val="ＭＳ Ｐ明朝"/>
      <family val="1"/>
      <charset val="128"/>
    </font>
    <font>
      <b/>
      <sz val="10"/>
      <color theme="1"/>
      <name val="ＭＳ Ｐゴシック"/>
      <family val="3"/>
      <charset val="128"/>
    </font>
    <font>
      <sz val="10"/>
      <color theme="1"/>
      <name val="ＭＳ Ｐゴシック"/>
      <family val="3"/>
      <charset val="128"/>
    </font>
    <font>
      <sz val="6"/>
      <name val="ＭＳ Ｐゴシック"/>
      <family val="3"/>
      <charset val="128"/>
    </font>
    <font>
      <sz val="10"/>
      <name val="Eras Light ITC"/>
      <family val="2"/>
    </font>
    <font>
      <sz val="10"/>
      <name val="ＭＳ Ｐ明朝"/>
      <family val="1"/>
      <charset val="128"/>
    </font>
    <font>
      <sz val="8"/>
      <color theme="0"/>
      <name val="ＭＳ Ｐゴシック"/>
      <family val="3"/>
      <charset val="128"/>
    </font>
    <font>
      <b/>
      <sz val="11"/>
      <name val="ＭＳ Ｐゴシック"/>
      <family val="3"/>
      <charset val="128"/>
    </font>
    <font>
      <sz val="9"/>
      <name val="ＭＳ Ｐ明朝"/>
      <family val="1"/>
      <charset val="128"/>
    </font>
    <font>
      <sz val="8"/>
      <name val="ＭＳ Ｐ明朝"/>
      <family val="1"/>
      <charset val="128"/>
    </font>
    <font>
      <sz val="9"/>
      <color theme="1"/>
      <name val="游ゴシック"/>
      <family val="2"/>
      <charset val="128"/>
      <scheme val="minor"/>
    </font>
    <font>
      <sz val="10"/>
      <color rgb="FF0070C0"/>
      <name val="ＭＳ Ｐゴシック"/>
      <family val="3"/>
      <charset val="128"/>
    </font>
    <font>
      <sz val="11"/>
      <color rgb="FF0070C0"/>
      <name val="ＭＳ Ｐゴシック"/>
      <family val="3"/>
      <charset val="128"/>
    </font>
    <font>
      <sz val="11"/>
      <color rgb="FFFF0000"/>
      <name val="ＭＳ Ｐゴシック"/>
      <family val="3"/>
      <charset val="128"/>
    </font>
    <font>
      <b/>
      <u/>
      <sz val="8.5"/>
      <name val="ＭＳ Ｐゴシック"/>
      <family val="3"/>
      <charset val="128"/>
    </font>
    <font>
      <sz val="11"/>
      <name val="ＭＳ Ｐ明朝"/>
      <family val="1"/>
      <charset val="128"/>
    </font>
    <font>
      <sz val="20"/>
      <name val="ＭＳ Ｐゴシック"/>
      <family val="3"/>
      <charset val="128"/>
    </font>
    <font>
      <b/>
      <sz val="16"/>
      <name val="游ゴシック Light"/>
      <family val="3"/>
      <charset val="128"/>
      <scheme val="major"/>
    </font>
    <font>
      <b/>
      <sz val="14"/>
      <name val="游ゴシック Light"/>
      <family val="3"/>
      <charset val="128"/>
      <scheme val="major"/>
    </font>
    <font>
      <sz val="10"/>
      <name val="游ゴシック Light"/>
      <family val="3"/>
      <charset val="128"/>
      <scheme val="major"/>
    </font>
    <font>
      <sz val="11"/>
      <name val="游ゴシック Light"/>
      <family val="3"/>
      <charset val="128"/>
      <scheme val="major"/>
    </font>
    <font>
      <sz val="8"/>
      <color theme="1"/>
      <name val="ＭＳ Ｐゴシック"/>
      <family val="3"/>
      <charset val="128"/>
    </font>
    <font>
      <sz val="7.5"/>
      <name val="ＭＳ Ｐゴシック"/>
      <family val="3"/>
      <charset val="128"/>
    </font>
    <font>
      <sz val="10"/>
      <name val="ＤＦ特太ゴシック体"/>
      <family val="3"/>
      <charset val="128"/>
    </font>
  </fonts>
  <fills count="4">
    <fill>
      <patternFill patternType="none"/>
    </fill>
    <fill>
      <patternFill patternType="gray125"/>
    </fill>
    <fill>
      <patternFill patternType="solid">
        <fgColor theme="0"/>
        <bgColor indexed="64"/>
      </patternFill>
    </fill>
    <fill>
      <patternFill patternType="solid">
        <fgColor theme="0" tint="-0.499984740745262"/>
        <bgColor indexed="64"/>
      </patternFill>
    </fill>
  </fills>
  <borders count="115">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top/>
      <bottom style="medium">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dotted">
        <color indexed="64"/>
      </left>
      <right/>
      <top style="medium">
        <color indexed="64"/>
      </top>
      <bottom style="hair">
        <color indexed="64"/>
      </bottom>
      <diagonal/>
    </border>
    <border>
      <left/>
      <right style="double">
        <color indexed="64"/>
      </right>
      <top style="medium">
        <color indexed="64"/>
      </top>
      <bottom style="hair">
        <color indexed="64"/>
      </bottom>
      <diagonal/>
    </border>
    <border>
      <left style="double">
        <color indexed="64"/>
      </left>
      <right style="dotted">
        <color indexed="64"/>
      </right>
      <top style="double">
        <color indexed="64"/>
      </top>
      <bottom style="hair">
        <color indexed="64"/>
      </bottom>
      <diagonal/>
    </border>
    <border>
      <left style="dotted">
        <color indexed="64"/>
      </left>
      <right style="dotted">
        <color indexed="64"/>
      </right>
      <top style="double">
        <color indexed="64"/>
      </top>
      <bottom style="hair">
        <color indexed="64"/>
      </bottom>
      <diagonal/>
    </border>
    <border>
      <left style="dotted">
        <color indexed="64"/>
      </left>
      <right style="double">
        <color indexed="64"/>
      </right>
      <top style="double">
        <color indexed="64"/>
      </top>
      <bottom style="hair">
        <color indexed="64"/>
      </bottom>
      <diagonal/>
    </border>
    <border>
      <left style="medium">
        <color indexed="64"/>
      </left>
      <right/>
      <top style="hair">
        <color indexed="64"/>
      </top>
      <bottom/>
      <diagonal/>
    </border>
    <border>
      <left/>
      <right/>
      <top style="hair">
        <color indexed="64"/>
      </top>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dotted">
        <color indexed="64"/>
      </right>
      <top style="hair">
        <color indexed="64"/>
      </top>
      <bottom style="medium">
        <color indexed="64"/>
      </bottom>
      <diagonal/>
    </border>
    <border>
      <left style="dotted">
        <color indexed="64"/>
      </left>
      <right/>
      <top style="hair">
        <color indexed="64"/>
      </top>
      <bottom style="medium">
        <color indexed="64"/>
      </bottom>
      <diagonal/>
    </border>
    <border>
      <left/>
      <right style="double">
        <color indexed="64"/>
      </right>
      <top style="hair">
        <color indexed="64"/>
      </top>
      <bottom style="medium">
        <color indexed="64"/>
      </bottom>
      <diagonal/>
    </border>
    <border>
      <left style="double">
        <color indexed="64"/>
      </left>
      <right style="dotted">
        <color indexed="64"/>
      </right>
      <top style="hair">
        <color indexed="64"/>
      </top>
      <bottom style="double">
        <color indexed="64"/>
      </bottom>
      <diagonal/>
    </border>
    <border>
      <left style="dotted">
        <color indexed="64"/>
      </left>
      <right style="dotted">
        <color indexed="64"/>
      </right>
      <top style="hair">
        <color indexed="64"/>
      </top>
      <bottom style="double">
        <color indexed="64"/>
      </bottom>
      <diagonal/>
    </border>
    <border>
      <left style="dotted">
        <color indexed="64"/>
      </left>
      <right/>
      <top style="hair">
        <color indexed="64"/>
      </top>
      <bottom style="double">
        <color indexed="64"/>
      </bottom>
      <diagonal/>
    </border>
    <border>
      <left/>
      <right/>
      <top style="hair">
        <color indexed="64"/>
      </top>
      <bottom style="double">
        <color indexed="64"/>
      </bottom>
      <diagonal/>
    </border>
    <border>
      <left/>
      <right style="dotted">
        <color indexed="64"/>
      </right>
      <top style="hair">
        <color indexed="64"/>
      </top>
      <bottom style="double">
        <color indexed="64"/>
      </bottom>
      <diagonal/>
    </border>
    <border>
      <left style="dotted">
        <color indexed="64"/>
      </left>
      <right style="double">
        <color indexed="64"/>
      </right>
      <top style="hair">
        <color indexed="64"/>
      </top>
      <bottom style="double">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right style="medium">
        <color indexed="64"/>
      </right>
      <top style="medium">
        <color indexed="64"/>
      </top>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medium">
        <color indexed="64"/>
      </right>
      <top style="double">
        <color indexed="64"/>
      </top>
      <bottom style="hair">
        <color indexed="64"/>
      </bottom>
      <diagonal/>
    </border>
    <border>
      <left/>
      <right style="medium">
        <color indexed="64"/>
      </right>
      <top style="hair">
        <color indexed="64"/>
      </top>
      <bottom style="medium">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right style="medium">
        <color indexed="64"/>
      </right>
      <top/>
      <bottom/>
      <diagonal/>
    </border>
    <border>
      <left style="thin">
        <color indexed="64"/>
      </left>
      <right/>
      <top style="hair">
        <color indexed="64"/>
      </top>
      <bottom style="medium">
        <color indexed="64"/>
      </bottom>
      <diagonal/>
    </border>
    <border>
      <left/>
      <right/>
      <top/>
      <bottom style="thin">
        <color indexed="64"/>
      </bottom>
      <diagonal/>
    </border>
    <border>
      <left style="medium">
        <color indexed="64"/>
      </left>
      <right/>
      <top style="medium">
        <color indexed="64"/>
      </top>
      <bottom style="thin">
        <color indexed="64"/>
      </bottom>
      <diagonal/>
    </border>
    <border>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hair">
        <color indexed="64"/>
      </left>
      <right/>
      <top style="medium">
        <color indexed="64"/>
      </top>
      <bottom/>
      <diagonal/>
    </border>
    <border>
      <left style="hair">
        <color indexed="64"/>
      </left>
      <right style="hair">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hair">
        <color indexed="64"/>
      </right>
      <top style="medium">
        <color indexed="64"/>
      </top>
      <bottom/>
      <diagonal/>
    </border>
    <border>
      <left style="hair">
        <color indexed="64"/>
      </left>
      <right style="medium">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diagonal/>
    </border>
    <border>
      <left/>
      <right style="hair">
        <color indexed="64"/>
      </right>
      <top style="thin">
        <color indexed="64"/>
      </top>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style="thin">
        <color indexed="64"/>
      </left>
      <right/>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medium">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top/>
      <bottom/>
      <diagonal/>
    </border>
    <border>
      <left/>
      <right style="hair">
        <color indexed="64"/>
      </right>
      <top/>
      <bottom/>
      <diagonal/>
    </border>
    <border>
      <left style="hair">
        <color indexed="64"/>
      </left>
      <right style="thin">
        <color indexed="64"/>
      </right>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medium">
        <color indexed="64"/>
      </left>
      <right/>
      <top/>
      <bottom style="thin">
        <color indexed="64"/>
      </bottom>
      <diagonal/>
    </border>
    <border>
      <left/>
      <right style="hair">
        <color indexed="64"/>
      </right>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style="hair">
        <color indexed="64"/>
      </left>
      <right style="thin">
        <color indexed="64"/>
      </right>
      <top/>
      <bottom style="thin">
        <color indexed="64"/>
      </bottom>
      <diagonal/>
    </border>
    <border>
      <left/>
      <right style="hair">
        <color indexed="64"/>
      </right>
      <top style="hair">
        <color indexed="64"/>
      </top>
      <bottom style="thin">
        <color indexed="64"/>
      </bottom>
      <diagonal/>
    </border>
    <border diagonalUp="1">
      <left style="hair">
        <color indexed="64"/>
      </left>
      <right style="thin">
        <color indexed="64"/>
      </right>
      <top style="hair">
        <color indexed="64"/>
      </top>
      <bottom style="thin">
        <color auto="1"/>
      </bottom>
      <diagonal style="hair">
        <color indexed="64"/>
      </diagonal>
    </border>
    <border>
      <left style="thin">
        <color indexed="64"/>
      </left>
      <right style="hair">
        <color indexed="64"/>
      </right>
      <top style="hair">
        <color indexed="64"/>
      </top>
      <bottom style="thin">
        <color indexed="64"/>
      </bottom>
      <diagonal/>
    </border>
    <border diagonalUp="1">
      <left style="hair">
        <color indexed="64"/>
      </left>
      <right style="medium">
        <color indexed="64"/>
      </right>
      <top style="hair">
        <color indexed="64"/>
      </top>
      <bottom style="thin">
        <color auto="1"/>
      </bottom>
      <diagonal style="hair">
        <color indexed="64"/>
      </diagonal>
    </border>
    <border>
      <left style="hair">
        <color indexed="64"/>
      </left>
      <right/>
      <top/>
      <bottom style="hair">
        <color indexed="64"/>
      </bottom>
      <diagonal/>
    </border>
    <border>
      <left/>
      <right/>
      <top/>
      <bottom style="hair">
        <color indexed="64"/>
      </bottom>
      <diagonal/>
    </border>
    <border>
      <left style="thin">
        <color indexed="64"/>
      </left>
      <right style="hair">
        <color indexed="64"/>
      </right>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right style="hair">
        <color indexed="64"/>
      </right>
      <top/>
      <bottom style="hair">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medium">
        <color indexed="64"/>
      </left>
      <right/>
      <top/>
      <bottom style="medium">
        <color indexed="64"/>
      </bottom>
      <diagonal/>
    </border>
    <border>
      <left/>
      <right style="hair">
        <color indexed="64"/>
      </right>
      <top/>
      <bottom style="medium">
        <color indexed="64"/>
      </bottom>
      <diagonal/>
    </border>
    <border>
      <left style="hair">
        <color indexed="64"/>
      </left>
      <right/>
      <top style="hair">
        <color indexed="64"/>
      </top>
      <bottom style="medium">
        <color indexed="64"/>
      </bottom>
      <diagonal/>
    </border>
    <border>
      <left style="hair">
        <color indexed="64"/>
      </left>
      <right style="thin">
        <color indexed="64"/>
      </right>
      <top/>
      <bottom style="medium">
        <color indexed="64"/>
      </bottom>
      <diagonal/>
    </border>
    <border>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top style="thin">
        <color indexed="64"/>
      </top>
      <bottom style="hair">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top style="hair">
        <color indexed="64"/>
      </top>
      <bottom/>
      <diagonal/>
    </border>
    <border>
      <left style="thin">
        <color indexed="64"/>
      </left>
      <right/>
      <top style="hair">
        <color indexed="64"/>
      </top>
      <bottom/>
      <diagonal/>
    </border>
    <border>
      <left style="thin">
        <color indexed="64"/>
      </left>
      <right style="hair">
        <color indexed="64"/>
      </right>
      <top style="hair">
        <color indexed="64"/>
      </top>
      <bottom/>
      <diagonal/>
    </border>
    <border>
      <left/>
      <right/>
      <top style="thin">
        <color indexed="64"/>
      </top>
      <bottom/>
      <diagonal/>
    </border>
    <border>
      <left/>
      <right style="thin">
        <color indexed="64"/>
      </right>
      <top style="thin">
        <color indexed="64"/>
      </top>
      <bottom/>
      <diagonal/>
    </border>
  </borders>
  <cellStyleXfs count="6">
    <xf numFmtId="0" fontId="0" fillId="0" borderId="0">
      <alignment vertical="center"/>
    </xf>
    <xf numFmtId="0" fontId="2" fillId="0" borderId="0"/>
    <xf numFmtId="38" fontId="2" fillId="0" borderId="0" applyFont="0" applyFill="0" applyBorder="0" applyAlignment="0" applyProtection="0"/>
    <xf numFmtId="38" fontId="2" fillId="0" borderId="0" applyFont="0" applyFill="0" applyBorder="0" applyAlignment="0" applyProtection="0">
      <alignment vertical="center"/>
    </xf>
    <xf numFmtId="38" fontId="2" fillId="0" borderId="0" applyFont="0" applyFill="0" applyBorder="0" applyAlignment="0" applyProtection="0"/>
    <xf numFmtId="0" fontId="2" fillId="0" borderId="0"/>
  </cellStyleXfs>
  <cellXfs count="312">
    <xf numFmtId="0" fontId="0" fillId="0" borderId="0" xfId="0">
      <alignment vertical="center"/>
    </xf>
    <xf numFmtId="0" fontId="3" fillId="0" borderId="0" xfId="1" applyFont="1" applyAlignment="1">
      <alignment vertical="center"/>
    </xf>
    <xf numFmtId="0" fontId="5" fillId="0" borderId="0" xfId="1" applyFont="1" applyAlignment="1">
      <alignment vertical="center"/>
    </xf>
    <xf numFmtId="0" fontId="3" fillId="0" borderId="0" xfId="1" applyFont="1" applyAlignment="1">
      <alignment horizontal="center" vertical="center"/>
    </xf>
    <xf numFmtId="0" fontId="2" fillId="0" borderId="0" xfId="1" applyAlignment="1">
      <alignment vertical="center"/>
    </xf>
    <xf numFmtId="0" fontId="6" fillId="0" borderId="1" xfId="1" applyFont="1" applyBorder="1" applyAlignment="1">
      <alignment horizontal="center" vertical="center"/>
    </xf>
    <xf numFmtId="0" fontId="8" fillId="0" borderId="2" xfId="1" applyFont="1" applyBorder="1" applyAlignment="1">
      <alignment vertical="center"/>
    </xf>
    <xf numFmtId="0" fontId="6" fillId="0" borderId="1" xfId="1" applyFont="1" applyBorder="1" applyAlignment="1">
      <alignment vertical="center"/>
    </xf>
    <xf numFmtId="0" fontId="8" fillId="0" borderId="3" xfId="1" applyFont="1" applyBorder="1" applyAlignment="1">
      <alignment vertical="center"/>
    </xf>
    <xf numFmtId="0" fontId="2" fillId="0" borderId="4" xfId="1" applyBorder="1" applyAlignment="1">
      <alignment vertical="center"/>
    </xf>
    <xf numFmtId="55" fontId="3" fillId="0" borderId="0" xfId="1" applyNumberFormat="1" applyFont="1" applyAlignment="1">
      <alignment vertical="center"/>
    </xf>
    <xf numFmtId="176" fontId="3" fillId="0" borderId="0" xfId="1" applyNumberFormat="1" applyFont="1" applyAlignment="1">
      <alignment horizontal="center" vertical="center" shrinkToFit="1"/>
    </xf>
    <xf numFmtId="0" fontId="6" fillId="0" borderId="0" xfId="1" applyFont="1" applyAlignment="1">
      <alignment vertical="center"/>
    </xf>
    <xf numFmtId="31" fontId="9" fillId="0" borderId="0" xfId="1" applyNumberFormat="1" applyFont="1" applyAlignment="1">
      <alignment vertical="center"/>
    </xf>
    <xf numFmtId="49" fontId="9" fillId="0" borderId="0" xfId="1" applyNumberFormat="1" applyFont="1" applyAlignment="1">
      <alignment vertical="center"/>
    </xf>
    <xf numFmtId="0" fontId="8" fillId="0" borderId="0" xfId="1" applyFont="1" applyAlignment="1">
      <alignment vertical="center"/>
    </xf>
    <xf numFmtId="0" fontId="2" fillId="0" borderId="0" xfId="1" applyAlignment="1">
      <alignment horizontal="center" vertical="center"/>
    </xf>
    <xf numFmtId="0" fontId="3" fillId="0" borderId="1" xfId="1" applyFont="1" applyBorder="1" applyAlignment="1" applyProtection="1">
      <alignment horizontal="center" vertical="center"/>
      <protection locked="0"/>
    </xf>
    <xf numFmtId="0" fontId="3" fillId="0" borderId="2" xfId="1" applyFont="1" applyBorder="1" applyAlignment="1" applyProtection="1">
      <alignment vertical="center"/>
      <protection locked="0"/>
    </xf>
    <xf numFmtId="0" fontId="10" fillId="0" borderId="0" xfId="1" applyFont="1" applyAlignment="1">
      <alignment vertical="center"/>
    </xf>
    <xf numFmtId="0" fontId="5" fillId="0" borderId="5" xfId="1" applyFont="1" applyBorder="1" applyAlignment="1">
      <alignment vertical="center"/>
    </xf>
    <xf numFmtId="0" fontId="11" fillId="0" borderId="6" xfId="1" applyFont="1" applyBorder="1" applyAlignment="1">
      <alignment vertical="center"/>
    </xf>
    <xf numFmtId="0" fontId="11" fillId="0" borderId="7" xfId="1" applyFont="1" applyBorder="1" applyAlignment="1">
      <alignment vertical="center"/>
    </xf>
    <xf numFmtId="0" fontId="11" fillId="0" borderId="8" xfId="1" applyFont="1" applyBorder="1" applyAlignment="1">
      <alignment vertical="center"/>
    </xf>
    <xf numFmtId="0" fontId="11" fillId="0" borderId="9" xfId="1" applyFont="1" applyBorder="1" applyAlignment="1">
      <alignment horizontal="center" vertical="center"/>
    </xf>
    <xf numFmtId="0" fontId="11" fillId="0" borderId="10" xfId="1" applyFont="1" applyBorder="1" applyAlignment="1">
      <alignment horizontal="center" vertical="center"/>
    </xf>
    <xf numFmtId="0" fontId="11" fillId="0" borderId="11" xfId="1" applyFont="1" applyBorder="1" applyAlignment="1">
      <alignment horizontal="center" vertical="center"/>
    </xf>
    <xf numFmtId="0" fontId="11" fillId="0" borderId="12" xfId="1" applyFont="1" applyBorder="1" applyAlignment="1">
      <alignment horizontal="center" vertical="center"/>
    </xf>
    <xf numFmtId="0" fontId="11" fillId="0" borderId="13" xfId="1" applyFont="1" applyBorder="1" applyAlignment="1">
      <alignment horizontal="center" vertical="center"/>
    </xf>
    <xf numFmtId="0" fontId="11" fillId="0" borderId="14" xfId="1" applyFont="1" applyBorder="1" applyAlignment="1">
      <alignment horizontal="center" vertical="center"/>
    </xf>
    <xf numFmtId="0" fontId="11" fillId="0" borderId="15" xfId="1" applyFont="1" applyBorder="1" applyAlignment="1">
      <alignment horizontal="center" vertical="center"/>
    </xf>
    <xf numFmtId="0" fontId="11" fillId="0" borderId="15" xfId="1" applyFont="1" applyBorder="1" applyAlignment="1">
      <alignment horizontal="center" vertical="center"/>
    </xf>
    <xf numFmtId="0" fontId="11" fillId="0" borderId="16" xfId="1" applyFont="1" applyBorder="1" applyAlignment="1">
      <alignment horizontal="center" vertical="center"/>
    </xf>
    <xf numFmtId="0" fontId="10" fillId="0" borderId="6" xfId="1" applyFont="1" applyBorder="1" applyAlignment="1">
      <alignment horizontal="center" vertical="center"/>
    </xf>
    <xf numFmtId="0" fontId="10" fillId="0" borderId="7" xfId="1" applyFont="1" applyBorder="1" applyAlignment="1">
      <alignment horizontal="center" vertical="center"/>
    </xf>
    <xf numFmtId="0" fontId="10" fillId="0" borderId="8" xfId="1" applyFont="1" applyBorder="1" applyAlignment="1">
      <alignment horizontal="center" vertical="center"/>
    </xf>
    <xf numFmtId="177" fontId="12" fillId="0" borderId="17" xfId="1" applyNumberFormat="1" applyFont="1" applyBorder="1" applyAlignment="1" applyProtection="1">
      <alignment horizontal="center" vertical="center" shrinkToFit="1"/>
      <protection locked="0"/>
    </xf>
    <xf numFmtId="177" fontId="12" fillId="0" borderId="18" xfId="1" applyNumberFormat="1" applyFont="1" applyBorder="1" applyAlignment="1" applyProtection="1">
      <alignment horizontal="center" vertical="center" shrinkToFit="1"/>
      <protection locked="0"/>
    </xf>
    <xf numFmtId="178" fontId="13" fillId="0" borderId="19" xfId="1" applyNumberFormat="1" applyFont="1" applyBorder="1" applyAlignment="1" applyProtection="1">
      <alignment vertical="center" shrinkToFit="1"/>
      <protection locked="0"/>
    </xf>
    <xf numFmtId="178" fontId="13" fillId="0" borderId="20" xfId="1" applyNumberFormat="1" applyFont="1" applyBorder="1" applyAlignment="1" applyProtection="1">
      <alignment horizontal="left" vertical="center" shrinkToFit="1"/>
      <protection locked="0"/>
    </xf>
    <xf numFmtId="178" fontId="13" fillId="0" borderId="21" xfId="1" applyNumberFormat="1" applyFont="1" applyBorder="1" applyAlignment="1" applyProtection="1">
      <alignment horizontal="left" vertical="center" shrinkToFit="1"/>
      <protection locked="0"/>
    </xf>
    <xf numFmtId="0" fontId="9" fillId="0" borderId="22" xfId="1" applyFont="1" applyBorder="1" applyAlignment="1" applyProtection="1">
      <alignment horizontal="center" vertical="center" shrinkToFit="1"/>
      <protection locked="0"/>
    </xf>
    <xf numFmtId="0" fontId="9" fillId="0" borderId="20" xfId="1" applyFont="1" applyBorder="1" applyAlignment="1" applyProtection="1">
      <alignment horizontal="center" vertical="center" shrinkToFit="1"/>
      <protection locked="0"/>
    </xf>
    <xf numFmtId="0" fontId="13" fillId="0" borderId="19" xfId="1" applyFont="1" applyBorder="1" applyAlignment="1" applyProtection="1">
      <alignment horizontal="center" vertical="center" shrinkToFit="1"/>
      <protection locked="0"/>
    </xf>
    <xf numFmtId="0" fontId="13" fillId="0" borderId="20" xfId="1" applyFont="1" applyBorder="1" applyAlignment="1" applyProtection="1">
      <alignment horizontal="center" vertical="center" shrinkToFit="1"/>
      <protection locked="0"/>
    </xf>
    <xf numFmtId="0" fontId="13" fillId="0" borderId="23" xfId="1" applyFont="1" applyBorder="1" applyAlignment="1" applyProtection="1">
      <alignment horizontal="center" vertical="center" shrinkToFit="1"/>
      <protection locked="0"/>
    </xf>
    <xf numFmtId="0" fontId="8" fillId="0" borderId="24" xfId="1" applyFont="1" applyBorder="1" applyAlignment="1" applyProtection="1">
      <alignment horizontal="center" vertical="center" shrinkToFit="1"/>
      <protection locked="0"/>
    </xf>
    <xf numFmtId="0" fontId="8" fillId="0" borderId="25" xfId="1" applyFont="1" applyBorder="1" applyAlignment="1" applyProtection="1">
      <alignment vertical="center"/>
      <protection locked="0"/>
    </xf>
    <xf numFmtId="0" fontId="2" fillId="0" borderId="26" xfId="1" applyBorder="1" applyAlignment="1" applyProtection="1">
      <alignment horizontal="center" vertical="center" shrinkToFit="1"/>
      <protection locked="0"/>
    </xf>
    <xf numFmtId="0" fontId="2" fillId="0" borderId="27" xfId="1" applyBorder="1" applyAlignment="1" applyProtection="1">
      <alignment horizontal="center" vertical="center" shrinkToFit="1"/>
      <protection locked="0"/>
    </xf>
    <xf numFmtId="0" fontId="2" fillId="0" borderId="28" xfId="1" applyBorder="1" applyAlignment="1" applyProtection="1">
      <alignment horizontal="center" vertical="center" shrinkToFit="1"/>
      <protection locked="0"/>
    </xf>
    <xf numFmtId="0" fontId="2" fillId="0" borderId="29" xfId="1" applyBorder="1" applyAlignment="1" applyProtection="1">
      <alignment horizontal="center" vertical="center" shrinkToFit="1"/>
      <protection locked="0"/>
    </xf>
    <xf numFmtId="0" fontId="11" fillId="0" borderId="9" xfId="1" applyFont="1" applyBorder="1" applyAlignment="1">
      <alignment horizontal="center" vertical="center" shrinkToFit="1"/>
    </xf>
    <xf numFmtId="0" fontId="11" fillId="0" borderId="10" xfId="1" applyFont="1" applyBorder="1" applyAlignment="1">
      <alignment horizontal="center" vertical="center" shrinkToFit="1"/>
    </xf>
    <xf numFmtId="0" fontId="11" fillId="0" borderId="11" xfId="1" applyFont="1" applyBorder="1" applyAlignment="1">
      <alignment horizontal="center" vertical="center" shrinkToFit="1"/>
    </xf>
    <xf numFmtId="0" fontId="11" fillId="0" borderId="30" xfId="1" applyFont="1" applyBorder="1" applyAlignment="1">
      <alignment horizontal="center" vertical="center" shrinkToFit="1"/>
    </xf>
    <xf numFmtId="0" fontId="11" fillId="0" borderId="31" xfId="1" applyFont="1" applyBorder="1" applyAlignment="1">
      <alignment horizontal="center" vertical="center" shrinkToFit="1"/>
    </xf>
    <xf numFmtId="0" fontId="11" fillId="0" borderId="32" xfId="1" applyFont="1" applyBorder="1" applyAlignment="1">
      <alignment horizontal="center" vertical="center" shrinkToFit="1"/>
    </xf>
    <xf numFmtId="0" fontId="11" fillId="0" borderId="33" xfId="1" applyFont="1" applyBorder="1" applyAlignment="1">
      <alignment vertical="center"/>
    </xf>
    <xf numFmtId="0" fontId="11" fillId="0" borderId="34" xfId="1" applyFont="1" applyBorder="1" applyAlignment="1">
      <alignment horizontal="center" vertical="center"/>
    </xf>
    <xf numFmtId="0" fontId="11" fillId="0" borderId="35" xfId="1" applyFont="1" applyBorder="1" applyAlignment="1">
      <alignment horizontal="center" vertical="center"/>
    </xf>
    <xf numFmtId="0" fontId="11" fillId="0" borderId="36" xfId="1" applyFont="1" applyBorder="1" applyAlignment="1">
      <alignment horizontal="center" vertical="center"/>
    </xf>
    <xf numFmtId="0" fontId="14" fillId="0" borderId="7" xfId="1" applyFont="1" applyBorder="1" applyAlignment="1">
      <alignment horizontal="center" vertical="center"/>
    </xf>
    <xf numFmtId="0" fontId="14" fillId="0" borderId="8" xfId="1" applyFont="1" applyBorder="1" applyAlignment="1">
      <alignment horizontal="center" vertical="center"/>
    </xf>
    <xf numFmtId="38" fontId="12" fillId="0" borderId="19" xfId="2" applyFont="1" applyBorder="1" applyAlignment="1" applyProtection="1">
      <alignment vertical="center"/>
      <protection locked="0"/>
    </xf>
    <xf numFmtId="38" fontId="12" fillId="0" borderId="20" xfId="2" applyFont="1" applyBorder="1" applyAlignment="1" applyProtection="1">
      <alignment vertical="center"/>
      <protection locked="0"/>
    </xf>
    <xf numFmtId="38" fontId="12" fillId="0" borderId="37" xfId="2" applyFont="1" applyBorder="1" applyAlignment="1" applyProtection="1">
      <alignment vertical="center"/>
      <protection locked="0"/>
    </xf>
    <xf numFmtId="38" fontId="12" fillId="0" borderId="38" xfId="2" applyFont="1" applyBorder="1" applyAlignment="1" applyProtection="1">
      <alignment vertical="center"/>
      <protection locked="0"/>
    </xf>
    <xf numFmtId="38" fontId="12" fillId="0" borderId="39" xfId="2" applyFont="1" applyBorder="1" applyAlignment="1" applyProtection="1">
      <alignment vertical="center"/>
      <protection locked="0"/>
    </xf>
    <xf numFmtId="38" fontId="12" fillId="0" borderId="40" xfId="2" applyFont="1" applyBorder="1" applyAlignment="1" applyProtection="1">
      <alignment vertical="center"/>
      <protection locked="0"/>
    </xf>
    <xf numFmtId="38" fontId="15" fillId="0" borderId="41" xfId="1" applyNumberFormat="1" applyFont="1" applyBorder="1" applyAlignment="1">
      <alignment vertical="center"/>
    </xf>
    <xf numFmtId="0" fontId="3" fillId="0" borderId="19" xfId="1" applyFont="1" applyBorder="1" applyAlignment="1" applyProtection="1">
      <alignment horizontal="center" vertical="center" shrinkToFit="1"/>
      <protection locked="0"/>
    </xf>
    <xf numFmtId="0" fontId="3" fillId="0" borderId="20" xfId="1" applyFont="1" applyBorder="1" applyAlignment="1" applyProtection="1">
      <alignment horizontal="center" vertical="center" shrinkToFit="1"/>
      <protection locked="0"/>
    </xf>
    <xf numFmtId="0" fontId="9" fillId="0" borderId="42" xfId="1" applyFont="1" applyBorder="1" applyAlignment="1" applyProtection="1">
      <alignment horizontal="center" vertical="center" shrinkToFit="1"/>
      <protection locked="0"/>
    </xf>
    <xf numFmtId="0" fontId="9" fillId="0" borderId="37" xfId="1" applyFont="1" applyBorder="1" applyAlignment="1" applyProtection="1">
      <alignment horizontal="center" vertical="center" shrinkToFit="1"/>
      <protection locked="0"/>
    </xf>
    <xf numFmtId="0" fontId="16" fillId="0" borderId="0" xfId="1" applyFont="1" applyAlignment="1">
      <alignment vertical="center"/>
    </xf>
    <xf numFmtId="38" fontId="5" fillId="0" borderId="0" xfId="3" applyFont="1">
      <alignment vertical="center"/>
    </xf>
    <xf numFmtId="38" fontId="15" fillId="0" borderId="0" xfId="2" applyFont="1" applyAlignment="1">
      <alignment vertical="center"/>
    </xf>
    <xf numFmtId="38" fontId="15" fillId="0" borderId="0" xfId="1" applyNumberFormat="1" applyFont="1" applyAlignment="1">
      <alignment vertical="center"/>
    </xf>
    <xf numFmtId="0" fontId="15" fillId="0" borderId="0" xfId="1" applyFont="1" applyAlignment="1">
      <alignment vertical="center"/>
    </xf>
    <xf numFmtId="0" fontId="9" fillId="0" borderId="0" xfId="1" applyFont="1" applyAlignment="1">
      <alignment vertical="center"/>
    </xf>
    <xf numFmtId="0" fontId="17" fillId="2" borderId="43" xfId="1" applyFont="1" applyFill="1" applyBorder="1" applyAlignment="1">
      <alignment vertical="center"/>
    </xf>
    <xf numFmtId="0" fontId="18" fillId="2" borderId="0" xfId="1" applyFont="1" applyFill="1" applyAlignment="1">
      <alignment vertical="center"/>
    </xf>
    <xf numFmtId="38" fontId="9" fillId="0" borderId="0" xfId="1" applyNumberFormat="1" applyFont="1" applyAlignment="1">
      <alignment vertical="center"/>
    </xf>
    <xf numFmtId="0" fontId="11" fillId="0" borderId="0" xfId="1" applyFont="1" applyAlignment="1">
      <alignment horizontal="center" vertical="center"/>
    </xf>
    <xf numFmtId="38" fontId="9" fillId="0" borderId="0" xfId="1" applyNumberFormat="1" applyFont="1" applyAlignment="1">
      <alignment vertical="center" shrinkToFit="1"/>
    </xf>
    <xf numFmtId="0" fontId="11" fillId="0" borderId="0" xfId="1" applyFont="1" applyAlignment="1">
      <alignment horizontal="center" vertical="center"/>
    </xf>
    <xf numFmtId="38" fontId="9" fillId="0" borderId="5" xfId="1" applyNumberFormat="1" applyFont="1" applyBorder="1" applyAlignment="1">
      <alignment vertical="center" shrinkToFit="1"/>
    </xf>
    <xf numFmtId="0" fontId="5" fillId="0" borderId="44" xfId="1" applyFont="1" applyBorder="1" applyAlignment="1">
      <alignment horizontal="center" vertical="center"/>
    </xf>
    <xf numFmtId="0" fontId="5" fillId="0" borderId="45" xfId="1" applyFont="1" applyBorder="1" applyAlignment="1">
      <alignment horizontal="center" vertical="center"/>
    </xf>
    <xf numFmtId="0" fontId="5" fillId="0" borderId="46" xfId="1" applyFont="1" applyBorder="1" applyAlignment="1">
      <alignment horizontal="center" vertical="center"/>
    </xf>
    <xf numFmtId="0" fontId="5" fillId="0" borderId="47" xfId="1" applyFont="1" applyBorder="1" applyAlignment="1">
      <alignment horizontal="center" vertical="center"/>
    </xf>
    <xf numFmtId="0" fontId="5" fillId="0" borderId="48" xfId="1" applyFont="1" applyBorder="1" applyAlignment="1">
      <alignment horizontal="center" vertical="center"/>
    </xf>
    <xf numFmtId="0" fontId="5" fillId="0" borderId="46" xfId="1" applyFont="1" applyBorder="1" applyAlignment="1">
      <alignment horizontal="center" vertical="center"/>
    </xf>
    <xf numFmtId="0" fontId="5" fillId="0" borderId="49" xfId="1" applyFont="1" applyBorder="1" applyAlignment="1">
      <alignment horizontal="center" vertical="center"/>
    </xf>
    <xf numFmtId="0" fontId="5" fillId="0" borderId="50" xfId="1" applyFont="1" applyBorder="1" applyAlignment="1">
      <alignment vertical="center"/>
    </xf>
    <xf numFmtId="0" fontId="5" fillId="0" borderId="51" xfId="1" applyFont="1" applyBorder="1" applyAlignment="1">
      <alignment vertical="center"/>
    </xf>
    <xf numFmtId="0" fontId="5" fillId="0" borderId="52" xfId="1" applyFont="1" applyBorder="1" applyAlignment="1">
      <alignment horizontal="center" vertical="center"/>
    </xf>
    <xf numFmtId="0" fontId="5" fillId="0" borderId="53" xfId="1" applyFont="1" applyBorder="1" applyAlignment="1">
      <alignment horizontal="center" vertical="center"/>
    </xf>
    <xf numFmtId="0" fontId="5" fillId="0" borderId="54" xfId="1" applyFont="1" applyBorder="1" applyAlignment="1">
      <alignment horizontal="center" vertical="center"/>
    </xf>
    <xf numFmtId="0" fontId="5" fillId="0" borderId="55" xfId="1" applyFont="1" applyBorder="1" applyAlignment="1">
      <alignment horizontal="center" vertical="center"/>
    </xf>
    <xf numFmtId="0" fontId="5" fillId="0" borderId="56" xfId="1" applyFont="1" applyBorder="1" applyAlignment="1">
      <alignment horizontal="center" vertical="center"/>
    </xf>
    <xf numFmtId="0" fontId="5" fillId="0" borderId="56" xfId="1" applyFont="1" applyBorder="1" applyAlignment="1">
      <alignment vertical="center"/>
    </xf>
    <xf numFmtId="0" fontId="9" fillId="0" borderId="57" xfId="1" applyFont="1" applyBorder="1" applyAlignment="1">
      <alignment horizontal="center" vertical="center"/>
    </xf>
    <xf numFmtId="0" fontId="9" fillId="0" borderId="58" xfId="1" applyFont="1" applyBorder="1" applyAlignment="1">
      <alignment horizontal="center" vertical="center"/>
    </xf>
    <xf numFmtId="0" fontId="20" fillId="0" borderId="59" xfId="1" applyFont="1" applyBorder="1" applyAlignment="1">
      <alignment horizontal="center" vertical="center"/>
    </xf>
    <xf numFmtId="0" fontId="20" fillId="0" borderId="60" xfId="1" applyFont="1" applyBorder="1" applyAlignment="1">
      <alignment horizontal="center" vertical="center"/>
    </xf>
    <xf numFmtId="179" fontId="9" fillId="0" borderId="61" xfId="1" applyNumberFormat="1" applyFont="1" applyBorder="1" applyAlignment="1">
      <alignment vertical="center" shrinkToFit="1"/>
    </xf>
    <xf numFmtId="38" fontId="21" fillId="0" borderId="62" xfId="4" applyFont="1" applyFill="1" applyBorder="1" applyAlignment="1" applyProtection="1">
      <alignment vertical="center"/>
    </xf>
    <xf numFmtId="38" fontId="21" fillId="0" borderId="6" xfId="2" applyFont="1" applyBorder="1" applyAlignment="1">
      <alignment vertical="center"/>
    </xf>
    <xf numFmtId="38" fontId="3" fillId="0" borderId="63" xfId="2" applyFont="1" applyBorder="1" applyAlignment="1">
      <alignment vertical="center"/>
    </xf>
    <xf numFmtId="38" fontId="8" fillId="0" borderId="60" xfId="2" applyFont="1" applyBorder="1" applyAlignment="1">
      <alignment vertical="center"/>
    </xf>
    <xf numFmtId="38" fontId="19" fillId="0" borderId="64" xfId="2" applyFont="1" applyBorder="1" applyAlignment="1">
      <alignment vertical="center"/>
    </xf>
    <xf numFmtId="38" fontId="6" fillId="0" borderId="65" xfId="2" applyFont="1" applyBorder="1" applyAlignment="1">
      <alignment vertical="center"/>
    </xf>
    <xf numFmtId="38" fontId="8" fillId="0" borderId="66" xfId="2" applyFont="1" applyBorder="1" applyAlignment="1" applyProtection="1">
      <alignment vertical="center"/>
      <protection locked="0"/>
    </xf>
    <xf numFmtId="38" fontId="8" fillId="0" borderId="67" xfId="2" applyFont="1" applyBorder="1" applyAlignment="1" applyProtection="1">
      <alignment vertical="center"/>
      <protection locked="0"/>
    </xf>
    <xf numFmtId="0" fontId="22" fillId="0" borderId="0" xfId="1" applyFont="1" applyAlignment="1" applyProtection="1">
      <alignment horizontal="center" vertical="center" shrinkToFit="1"/>
      <protection hidden="1"/>
    </xf>
    <xf numFmtId="38" fontId="8" fillId="0" borderId="0" xfId="2" applyFont="1" applyAlignment="1">
      <alignment vertical="center"/>
    </xf>
    <xf numFmtId="0" fontId="2" fillId="0" borderId="58" xfId="1" applyBorder="1" applyAlignment="1">
      <alignment vertical="center"/>
    </xf>
    <xf numFmtId="38" fontId="3" fillId="0" borderId="7" xfId="2" applyFont="1" applyBorder="1" applyAlignment="1">
      <alignment vertical="center"/>
    </xf>
    <xf numFmtId="38" fontId="21" fillId="0" borderId="7" xfId="2" applyFont="1" applyBorder="1" applyAlignment="1">
      <alignment vertical="center"/>
    </xf>
    <xf numFmtId="38" fontId="6" fillId="0" borderId="68" xfId="1" applyNumberFormat="1" applyFont="1" applyBorder="1" applyAlignment="1">
      <alignment vertical="center"/>
    </xf>
    <xf numFmtId="38" fontId="8" fillId="0" borderId="69" xfId="2" applyFont="1" applyBorder="1" applyAlignment="1" applyProtection="1">
      <alignment vertical="center"/>
      <protection locked="0"/>
    </xf>
    <xf numFmtId="0" fontId="23" fillId="0" borderId="70" xfId="1" applyFont="1" applyBorder="1" applyAlignment="1">
      <alignment horizontal="center" vertical="center" shrinkToFit="1"/>
    </xf>
    <xf numFmtId="0" fontId="23" fillId="0" borderId="71" xfId="1" applyFont="1" applyBorder="1" applyAlignment="1">
      <alignment horizontal="center" vertical="center" shrinkToFit="1"/>
    </xf>
    <xf numFmtId="0" fontId="20" fillId="0" borderId="6" xfId="1" applyFont="1" applyBorder="1" applyAlignment="1">
      <alignment horizontal="center" vertical="center"/>
    </xf>
    <xf numFmtId="0" fontId="20" fillId="0" borderId="7" xfId="1" applyFont="1" applyBorder="1" applyAlignment="1">
      <alignment horizontal="center" vertical="center"/>
    </xf>
    <xf numFmtId="179" fontId="9" fillId="0" borderId="72" xfId="1" applyNumberFormat="1" applyFont="1" applyBorder="1" applyAlignment="1">
      <alignment vertical="center" shrinkToFit="1"/>
    </xf>
    <xf numFmtId="38" fontId="3" fillId="0" borderId="73" xfId="2" applyFont="1" applyBorder="1" applyAlignment="1">
      <alignment vertical="center"/>
    </xf>
    <xf numFmtId="38" fontId="8" fillId="0" borderId="7" xfId="2" applyFont="1" applyBorder="1" applyAlignment="1">
      <alignment vertical="center"/>
    </xf>
    <xf numFmtId="38" fontId="8" fillId="0" borderId="74" xfId="2" applyFont="1" applyBorder="1" applyAlignment="1">
      <alignment vertical="center"/>
    </xf>
    <xf numFmtId="38" fontId="8" fillId="0" borderId="68" xfId="2" applyFont="1" applyBorder="1" applyAlignment="1" applyProtection="1">
      <alignment vertical="center"/>
      <protection locked="0"/>
    </xf>
    <xf numFmtId="38" fontId="21" fillId="0" borderId="75" xfId="2" applyFont="1" applyBorder="1" applyAlignment="1">
      <alignment vertical="center"/>
    </xf>
    <xf numFmtId="0" fontId="20" fillId="3" borderId="6" xfId="1" applyFont="1" applyFill="1" applyBorder="1" applyAlignment="1">
      <alignment horizontal="center" vertical="center"/>
    </xf>
    <xf numFmtId="0" fontId="20" fillId="3" borderId="7" xfId="1" applyFont="1" applyFill="1" applyBorder="1" applyAlignment="1">
      <alignment horizontal="center" vertical="center"/>
    </xf>
    <xf numFmtId="179" fontId="9" fillId="3" borderId="72" xfId="1" applyNumberFormat="1" applyFont="1" applyFill="1" applyBorder="1" applyAlignment="1">
      <alignment vertical="center" shrinkToFit="1"/>
    </xf>
    <xf numFmtId="38" fontId="24" fillId="3" borderId="7" xfId="2" applyFont="1" applyFill="1" applyBorder="1" applyAlignment="1">
      <alignment horizontal="center" vertical="center"/>
    </xf>
    <xf numFmtId="38" fontId="24" fillId="3" borderId="8" xfId="2" applyFont="1" applyFill="1" applyBorder="1" applyAlignment="1">
      <alignment horizontal="center" vertical="center"/>
    </xf>
    <xf numFmtId="38" fontId="25" fillId="0" borderId="70" xfId="1" applyNumberFormat="1" applyFont="1" applyBorder="1" applyAlignment="1">
      <alignment vertical="center"/>
    </xf>
    <xf numFmtId="0" fontId="25" fillId="0" borderId="71" xfId="1" applyFont="1" applyBorder="1" applyAlignment="1">
      <alignment vertical="center"/>
    </xf>
    <xf numFmtId="38" fontId="25" fillId="0" borderId="71" xfId="1" applyNumberFormat="1" applyFont="1" applyBorder="1" applyAlignment="1">
      <alignment vertical="center"/>
    </xf>
    <xf numFmtId="0" fontId="25" fillId="0" borderId="70" xfId="1" applyFont="1" applyBorder="1" applyAlignment="1">
      <alignment vertical="center"/>
    </xf>
    <xf numFmtId="0" fontId="23" fillId="0" borderId="71" xfId="1" applyFont="1" applyBorder="1" applyAlignment="1">
      <alignment vertical="center" shrinkToFit="1"/>
    </xf>
    <xf numFmtId="38" fontId="25" fillId="0" borderId="76" xfId="2" applyFont="1" applyBorder="1" applyAlignment="1">
      <alignment vertical="center"/>
    </xf>
    <xf numFmtId="38" fontId="25" fillId="0" borderId="77" xfId="2" applyFont="1" applyBorder="1" applyAlignment="1">
      <alignment vertical="center" shrinkToFit="1"/>
    </xf>
    <xf numFmtId="0" fontId="20" fillId="0" borderId="78" xfId="1" applyFont="1" applyBorder="1" applyAlignment="1">
      <alignment horizontal="center" vertical="center"/>
    </xf>
    <xf numFmtId="0" fontId="20" fillId="0" borderId="79" xfId="1" applyFont="1" applyBorder="1" applyAlignment="1">
      <alignment horizontal="center" vertical="center"/>
    </xf>
    <xf numFmtId="179" fontId="9" fillId="0" borderId="80" xfId="1" applyNumberFormat="1" applyFont="1" applyBorder="1" applyAlignment="1">
      <alignment vertical="center" shrinkToFit="1"/>
    </xf>
    <xf numFmtId="38" fontId="21" fillId="0" borderId="81" xfId="4" applyFont="1" applyFill="1" applyBorder="1" applyAlignment="1" applyProtection="1">
      <alignment vertical="center"/>
    </xf>
    <xf numFmtId="38" fontId="21" fillId="0" borderId="82" xfId="2" applyFont="1" applyBorder="1" applyAlignment="1">
      <alignment vertical="center"/>
    </xf>
    <xf numFmtId="38" fontId="3" fillId="0" borderId="79" xfId="2" applyFont="1" applyBorder="1" applyAlignment="1">
      <alignment vertical="center"/>
    </xf>
    <xf numFmtId="38" fontId="21" fillId="0" borderId="79" xfId="2" applyFont="1" applyBorder="1" applyAlignment="1">
      <alignment vertical="center"/>
    </xf>
    <xf numFmtId="38" fontId="6" fillId="0" borderId="83" xfId="1" applyNumberFormat="1" applyFont="1" applyBorder="1" applyAlignment="1">
      <alignment vertical="center"/>
    </xf>
    <xf numFmtId="38" fontId="8" fillId="0" borderId="83" xfId="2" applyFont="1" applyBorder="1" applyAlignment="1" applyProtection="1">
      <alignment vertical="center"/>
      <protection locked="0"/>
    </xf>
    <xf numFmtId="38" fontId="8" fillId="0" borderId="84" xfId="2" applyFont="1" applyBorder="1" applyAlignment="1">
      <alignment vertical="center"/>
    </xf>
    <xf numFmtId="0" fontId="5" fillId="2" borderId="0" xfId="1" applyFont="1" applyFill="1" applyAlignment="1">
      <alignment vertical="center"/>
    </xf>
    <xf numFmtId="0" fontId="2" fillId="2" borderId="0" xfId="1" applyFill="1" applyAlignment="1">
      <alignment vertical="center"/>
    </xf>
    <xf numFmtId="0" fontId="11" fillId="0" borderId="0" xfId="1" applyFont="1" applyAlignment="1">
      <alignment vertical="center"/>
    </xf>
    <xf numFmtId="0" fontId="26" fillId="0" borderId="0" xfId="0" applyFont="1">
      <alignment vertical="center"/>
    </xf>
    <xf numFmtId="0" fontId="20" fillId="0" borderId="85" xfId="1" applyFont="1" applyBorder="1" applyAlignment="1">
      <alignment horizontal="center" vertical="center"/>
    </xf>
    <xf numFmtId="0" fontId="20" fillId="0" borderId="86" xfId="1" applyFont="1" applyBorder="1" applyAlignment="1">
      <alignment horizontal="center" vertical="center"/>
    </xf>
    <xf numFmtId="38" fontId="3" fillId="0" borderId="86" xfId="2" applyFont="1" applyBorder="1" applyAlignment="1">
      <alignment vertical="center"/>
    </xf>
    <xf numFmtId="38" fontId="21" fillId="0" borderId="86" xfId="2" applyFont="1" applyBorder="1" applyAlignment="1">
      <alignment vertical="center"/>
    </xf>
    <xf numFmtId="38" fontId="6" fillId="0" borderId="87" xfId="1" applyNumberFormat="1" applyFont="1" applyBorder="1" applyAlignment="1">
      <alignment vertical="center"/>
    </xf>
    <xf numFmtId="38" fontId="8" fillId="0" borderId="87" xfId="2" applyFont="1" applyBorder="1" applyAlignment="1" applyProtection="1">
      <alignment vertical="center"/>
      <protection locked="0"/>
    </xf>
    <xf numFmtId="38" fontId="21" fillId="0" borderId="78" xfId="2" applyFont="1" applyBorder="1" applyAlignment="1">
      <alignment vertical="center"/>
    </xf>
    <xf numFmtId="38" fontId="3" fillId="0" borderId="88" xfId="2" applyFont="1" applyBorder="1" applyAlignment="1">
      <alignment vertical="center"/>
    </xf>
    <xf numFmtId="38" fontId="8" fillId="0" borderId="79" xfId="2" applyFont="1" applyBorder="1" applyAlignment="1">
      <alignment vertical="center"/>
    </xf>
    <xf numFmtId="38" fontId="8" fillId="0" borderId="89" xfId="2" applyFont="1" applyBorder="1" applyAlignment="1">
      <alignment vertical="center"/>
    </xf>
    <xf numFmtId="38" fontId="6" fillId="0" borderId="90" xfId="2" applyFont="1" applyBorder="1" applyAlignment="1">
      <alignment vertical="center"/>
    </xf>
    <xf numFmtId="38" fontId="8" fillId="0" borderId="91" xfId="2" applyFont="1" applyBorder="1" applyAlignment="1" applyProtection="1">
      <alignment vertical="center"/>
      <protection locked="0"/>
    </xf>
    <xf numFmtId="38" fontId="21" fillId="0" borderId="92" xfId="2" applyFont="1" applyBorder="1" applyAlignment="1">
      <alignment vertical="center"/>
    </xf>
    <xf numFmtId="38" fontId="21" fillId="0" borderId="85" xfId="2" applyFont="1" applyBorder="1" applyAlignment="1">
      <alignment vertical="center"/>
    </xf>
    <xf numFmtId="38" fontId="8" fillId="0" borderId="86" xfId="2" applyFont="1" applyBorder="1" applyAlignment="1">
      <alignment vertical="center"/>
    </xf>
    <xf numFmtId="38" fontId="8" fillId="0" borderId="93" xfId="2" applyFont="1" applyBorder="1" applyAlignment="1">
      <alignment vertical="center"/>
    </xf>
    <xf numFmtId="38" fontId="6" fillId="0" borderId="94" xfId="2" applyFont="1" applyBorder="1" applyAlignment="1">
      <alignment vertical="center"/>
    </xf>
    <xf numFmtId="0" fontId="20" fillId="3" borderId="85" xfId="1" applyFont="1" applyFill="1" applyBorder="1" applyAlignment="1">
      <alignment horizontal="center" vertical="center"/>
    </xf>
    <xf numFmtId="0" fontId="20" fillId="3" borderId="86" xfId="1" applyFont="1" applyFill="1" applyBorder="1" applyAlignment="1">
      <alignment horizontal="center" vertical="center"/>
    </xf>
    <xf numFmtId="38" fontId="0" fillId="0" borderId="0" xfId="2" applyFont="1" applyAlignment="1">
      <alignment vertical="center"/>
    </xf>
    <xf numFmtId="38" fontId="25" fillId="0" borderId="95" xfId="2" applyFont="1" applyBorder="1" applyAlignment="1">
      <alignment vertical="center"/>
    </xf>
    <xf numFmtId="38" fontId="25" fillId="0" borderId="96" xfId="2" applyFont="1" applyBorder="1" applyAlignment="1">
      <alignment vertical="center" shrinkToFit="1"/>
    </xf>
    <xf numFmtId="0" fontId="20" fillId="0" borderId="97" xfId="1" applyFont="1" applyBorder="1" applyAlignment="1">
      <alignment horizontal="center" vertical="center"/>
    </xf>
    <xf numFmtId="0" fontId="20" fillId="0" borderId="20" xfId="1" applyFont="1" applyBorder="1" applyAlignment="1">
      <alignment horizontal="center" vertical="center"/>
    </xf>
    <xf numFmtId="179" fontId="9" fillId="0" borderId="98" xfId="1" applyNumberFormat="1" applyFont="1" applyBorder="1" applyAlignment="1">
      <alignment vertical="center" shrinkToFit="1"/>
    </xf>
    <xf numFmtId="38" fontId="21" fillId="0" borderId="99" xfId="4" applyFont="1" applyFill="1" applyBorder="1" applyAlignment="1" applyProtection="1">
      <alignment vertical="center"/>
    </xf>
    <xf numFmtId="38" fontId="21" fillId="0" borderId="100" xfId="2" applyFont="1" applyBorder="1" applyAlignment="1">
      <alignment vertical="center"/>
    </xf>
    <xf numFmtId="38" fontId="3" fillId="0" borderId="20" xfId="2" applyFont="1" applyBorder="1" applyAlignment="1">
      <alignment vertical="center"/>
    </xf>
    <xf numFmtId="38" fontId="21" fillId="0" borderId="20" xfId="2" applyFont="1" applyBorder="1" applyAlignment="1">
      <alignment vertical="center"/>
    </xf>
    <xf numFmtId="38" fontId="6" fillId="0" borderId="101" xfId="1" applyNumberFormat="1" applyFont="1" applyBorder="1" applyAlignment="1">
      <alignment vertical="center"/>
    </xf>
    <xf numFmtId="38" fontId="8" fillId="0" borderId="101" xfId="2" applyFont="1" applyBorder="1" applyAlignment="1" applyProtection="1">
      <alignment vertical="center"/>
      <protection locked="0"/>
    </xf>
    <xf numFmtId="38" fontId="8" fillId="0" borderId="40" xfId="2" applyFont="1" applyBorder="1" applyAlignment="1" applyProtection="1">
      <alignment vertical="center"/>
      <protection locked="0"/>
    </xf>
    <xf numFmtId="0" fontId="2" fillId="0" borderId="0" xfId="1" applyAlignment="1">
      <alignment vertical="center" shrinkToFit="1"/>
    </xf>
    <xf numFmtId="0" fontId="5" fillId="0" borderId="50" xfId="1" applyFont="1" applyBorder="1" applyAlignment="1">
      <alignment horizontal="left" vertical="center"/>
    </xf>
    <xf numFmtId="38" fontId="25" fillId="0" borderId="0" xfId="1" applyNumberFormat="1" applyFont="1" applyAlignment="1">
      <alignment vertical="center"/>
    </xf>
    <xf numFmtId="0" fontId="20" fillId="0" borderId="0" xfId="1" applyFont="1" applyAlignment="1">
      <alignment horizontal="center" vertical="center"/>
    </xf>
    <xf numFmtId="179" fontId="9" fillId="0" borderId="0" xfId="1" applyNumberFormat="1" applyFont="1" applyAlignment="1">
      <alignment vertical="center" shrinkToFit="1"/>
    </xf>
    <xf numFmtId="38" fontId="21" fillId="0" borderId="0" xfId="4" applyFont="1" applyFill="1" applyBorder="1" applyAlignment="1" applyProtection="1">
      <alignment vertical="center"/>
    </xf>
    <xf numFmtId="38" fontId="21" fillId="0" borderId="0" xfId="2" applyFont="1" applyBorder="1" applyAlignment="1">
      <alignment vertical="center"/>
    </xf>
    <xf numFmtId="38" fontId="3" fillId="0" borderId="0" xfId="2" applyFont="1" applyBorder="1" applyAlignment="1">
      <alignment vertical="center"/>
    </xf>
    <xf numFmtId="38" fontId="6" fillId="0" borderId="0" xfId="1" applyNumberFormat="1" applyFont="1" applyAlignment="1">
      <alignment vertical="center"/>
    </xf>
    <xf numFmtId="38" fontId="8" fillId="0" borderId="0" xfId="2" applyFont="1" applyBorder="1" applyAlignment="1" applyProtection="1">
      <alignment vertical="center"/>
    </xf>
    <xf numFmtId="38" fontId="21" fillId="0" borderId="92" xfId="4" applyFont="1" applyFill="1" applyBorder="1" applyAlignment="1" applyProtection="1">
      <alignment vertical="center"/>
    </xf>
    <xf numFmtId="0" fontId="25" fillId="0" borderId="0" xfId="1" applyFont="1" applyAlignment="1">
      <alignment vertical="center"/>
    </xf>
    <xf numFmtId="0" fontId="2" fillId="0" borderId="0" xfId="1" applyAlignment="1">
      <alignment vertical="center"/>
    </xf>
    <xf numFmtId="38" fontId="25" fillId="0" borderId="0" xfId="2" applyFont="1" applyBorder="1" applyAlignment="1">
      <alignment vertical="center"/>
    </xf>
    <xf numFmtId="38" fontId="25" fillId="0" borderId="0" xfId="2" applyFont="1" applyBorder="1" applyAlignment="1">
      <alignment vertical="center" shrinkToFit="1"/>
    </xf>
    <xf numFmtId="38" fontId="21" fillId="0" borderId="0" xfId="2" applyFont="1" applyAlignment="1">
      <alignment vertical="center"/>
    </xf>
    <xf numFmtId="38" fontId="8" fillId="0" borderId="0" xfId="1" applyNumberFormat="1" applyFont="1" applyAlignment="1">
      <alignment vertical="center"/>
    </xf>
    <xf numFmtId="38" fontId="21" fillId="0" borderId="97" xfId="2" applyFont="1" applyBorder="1" applyAlignment="1">
      <alignment vertical="center"/>
    </xf>
    <xf numFmtId="38" fontId="3" fillId="0" borderId="42" xfId="2" applyFont="1" applyBorder="1" applyAlignment="1">
      <alignment vertical="center"/>
    </xf>
    <xf numFmtId="38" fontId="8" fillId="0" borderId="20" xfId="2" applyFont="1" applyBorder="1" applyAlignment="1">
      <alignment vertical="center"/>
    </xf>
    <xf numFmtId="38" fontId="8" fillId="0" borderId="102" xfId="2" applyFont="1" applyBorder="1" applyAlignment="1">
      <alignment vertical="center"/>
    </xf>
    <xf numFmtId="38" fontId="6" fillId="0" borderId="103" xfId="2" applyFont="1" applyBorder="1" applyAlignment="1">
      <alignment vertical="center"/>
    </xf>
    <xf numFmtId="0" fontId="21" fillId="0" borderId="0" xfId="1" applyFont="1" applyAlignment="1">
      <alignment vertical="center"/>
    </xf>
    <xf numFmtId="0" fontId="27" fillId="0" borderId="0" xfId="1" applyFont="1" applyAlignment="1">
      <alignment vertical="center"/>
    </xf>
    <xf numFmtId="0" fontId="28" fillId="0" borderId="0" xfId="1" applyFont="1" applyAlignment="1">
      <alignment vertical="center"/>
    </xf>
    <xf numFmtId="0" fontId="29" fillId="0" borderId="0" xfId="1" applyFont="1" applyAlignment="1">
      <alignment vertical="center"/>
    </xf>
    <xf numFmtId="0" fontId="11" fillId="2" borderId="0" xfId="1" applyFont="1" applyFill="1" applyAlignment="1">
      <alignment vertical="center"/>
    </xf>
    <xf numFmtId="0" fontId="3" fillId="2" borderId="0" xfId="1" applyFont="1" applyFill="1" applyAlignment="1">
      <alignment vertical="center"/>
    </xf>
    <xf numFmtId="20" fontId="3" fillId="2" borderId="0" xfId="1" applyNumberFormat="1" applyFont="1" applyFill="1" applyAlignment="1">
      <alignment vertical="center"/>
    </xf>
    <xf numFmtId="0" fontId="24" fillId="0" borderId="104" xfId="1" applyFont="1" applyBorder="1" applyAlignment="1">
      <alignment vertical="center"/>
    </xf>
    <xf numFmtId="0" fontId="24" fillId="0" borderId="60" xfId="1" applyFont="1" applyBorder="1" applyAlignment="1">
      <alignment vertical="center"/>
    </xf>
    <xf numFmtId="38" fontId="31" fillId="0" borderId="64" xfId="2" applyFont="1" applyBorder="1" applyAlignment="1">
      <alignment vertical="center"/>
    </xf>
    <xf numFmtId="0" fontId="32" fillId="0" borderId="0" xfId="1" applyFont="1" applyAlignment="1">
      <alignment vertical="center"/>
    </xf>
    <xf numFmtId="0" fontId="24" fillId="0" borderId="88" xfId="1" applyFont="1" applyBorder="1" applyAlignment="1">
      <alignment vertical="center"/>
    </xf>
    <xf numFmtId="0" fontId="24" fillId="0" borderId="79" xfId="1" applyFont="1" applyBorder="1" applyAlignment="1">
      <alignment vertical="center"/>
    </xf>
    <xf numFmtId="38" fontId="31" fillId="0" borderId="89" xfId="2" applyFont="1" applyBorder="1" applyAlignment="1">
      <alignment vertical="center"/>
    </xf>
    <xf numFmtId="0" fontId="24" fillId="0" borderId="105" xfId="1" applyFont="1" applyBorder="1" applyAlignment="1">
      <alignment vertical="center"/>
    </xf>
    <xf numFmtId="0" fontId="24" fillId="0" borderId="43" xfId="1" applyFont="1" applyBorder="1" applyAlignment="1">
      <alignment vertical="center"/>
    </xf>
    <xf numFmtId="38" fontId="31" fillId="0" borderId="106" xfId="2" applyFont="1" applyBorder="1" applyAlignment="1">
      <alignment vertical="center"/>
    </xf>
    <xf numFmtId="0" fontId="24" fillId="0" borderId="0" xfId="1" applyFont="1" applyAlignment="1">
      <alignment vertical="center"/>
    </xf>
    <xf numFmtId="38" fontId="31" fillId="0" borderId="0" xfId="2" applyFont="1" applyBorder="1" applyAlignment="1">
      <alignment vertical="center"/>
    </xf>
    <xf numFmtId="0" fontId="2" fillId="0" borderId="0" xfId="1" applyAlignment="1">
      <alignment vertical="center" shrinkToFit="1"/>
    </xf>
    <xf numFmtId="0" fontId="6" fillId="0" borderId="107" xfId="1" applyFont="1" applyBorder="1" applyAlignment="1">
      <alignment horizontal="center" vertical="center"/>
    </xf>
    <xf numFmtId="0" fontId="8" fillId="0" borderId="107" xfId="1" applyFont="1" applyBorder="1" applyAlignment="1">
      <alignment vertical="center"/>
    </xf>
    <xf numFmtId="0" fontId="6" fillId="2" borderId="1" xfId="1" applyFont="1" applyFill="1" applyBorder="1" applyAlignment="1">
      <alignment vertical="center" shrinkToFit="1"/>
    </xf>
    <xf numFmtId="0" fontId="8" fillId="2" borderId="3" xfId="1" applyFont="1" applyFill="1" applyBorder="1" applyAlignment="1">
      <alignment vertical="center" shrinkToFit="1"/>
    </xf>
    <xf numFmtId="0" fontId="8" fillId="2" borderId="2" xfId="1" applyFont="1" applyFill="1" applyBorder="1" applyAlignment="1">
      <alignment vertical="center" shrinkToFit="1"/>
    </xf>
    <xf numFmtId="180" fontId="3" fillId="0" borderId="0" xfId="1" applyNumberFormat="1" applyFont="1" applyAlignment="1">
      <alignment horizontal="center" vertical="center" shrinkToFit="1"/>
    </xf>
    <xf numFmtId="14" fontId="8" fillId="0" borderId="0" xfId="1" applyNumberFormat="1" applyFont="1" applyAlignment="1">
      <alignment vertical="center"/>
    </xf>
    <xf numFmtId="0" fontId="5" fillId="0" borderId="8" xfId="1" applyFont="1" applyBorder="1" applyAlignment="1">
      <alignment vertical="center"/>
    </xf>
    <xf numFmtId="0" fontId="11" fillId="0" borderId="9" xfId="5" applyFont="1" applyBorder="1" applyAlignment="1">
      <alignment horizontal="center" vertical="center"/>
    </xf>
    <xf numFmtId="0" fontId="11" fillId="0" borderId="10" xfId="5" applyFont="1" applyBorder="1" applyAlignment="1">
      <alignment horizontal="center" vertical="center"/>
    </xf>
    <xf numFmtId="0" fontId="5" fillId="0" borderId="15" xfId="1" applyFont="1" applyBorder="1" applyAlignment="1">
      <alignment vertical="center"/>
    </xf>
    <xf numFmtId="177" fontId="33" fillId="0" borderId="18" xfId="1" applyNumberFormat="1" applyFont="1" applyBorder="1" applyAlignment="1" applyProtection="1">
      <alignment horizontal="center" vertical="center" shrinkToFit="1"/>
      <protection locked="0"/>
    </xf>
    <xf numFmtId="178" fontId="34" fillId="0" borderId="20" xfId="1" applyNumberFormat="1" applyFont="1" applyBorder="1" applyAlignment="1" applyProtection="1">
      <alignment horizontal="left" vertical="center" shrinkToFit="1"/>
      <protection locked="0"/>
    </xf>
    <xf numFmtId="178" fontId="34" fillId="0" borderId="21" xfId="1" applyNumberFormat="1" applyFont="1" applyBorder="1" applyAlignment="1" applyProtection="1">
      <alignment horizontal="left" vertical="center" shrinkToFit="1"/>
      <protection locked="0"/>
    </xf>
    <xf numFmtId="0" fontId="35" fillId="0" borderId="20" xfId="1" applyFont="1" applyBorder="1" applyAlignment="1" applyProtection="1">
      <alignment horizontal="center" vertical="center" shrinkToFit="1"/>
      <protection locked="0"/>
    </xf>
    <xf numFmtId="0" fontId="34" fillId="0" borderId="20" xfId="1" applyFont="1" applyBorder="1" applyAlignment="1" applyProtection="1">
      <alignment horizontal="center" vertical="center" shrinkToFit="1"/>
      <protection locked="0"/>
    </xf>
    <xf numFmtId="0" fontId="34" fillId="0" borderId="23" xfId="1" applyFont="1" applyBorder="1" applyAlignment="1" applyProtection="1">
      <alignment horizontal="center" vertical="center" shrinkToFit="1"/>
      <protection locked="0"/>
    </xf>
    <xf numFmtId="0" fontId="10" fillId="0" borderId="25" xfId="1" applyFont="1" applyBorder="1" applyAlignment="1" applyProtection="1">
      <alignment horizontal="center" vertical="center"/>
      <protection locked="0"/>
    </xf>
    <xf numFmtId="0" fontId="2" fillId="0" borderId="25" xfId="1" applyBorder="1" applyAlignment="1" applyProtection="1">
      <alignment horizontal="center" vertical="center" shrinkToFit="1"/>
      <protection locked="0"/>
    </xf>
    <xf numFmtId="0" fontId="36" fillId="0" borderId="25" xfId="1" applyFont="1" applyBorder="1" applyAlignment="1" applyProtection="1">
      <alignment horizontal="center" vertical="center" shrinkToFit="1"/>
      <protection locked="0"/>
    </xf>
    <xf numFmtId="0" fontId="18" fillId="0" borderId="0" xfId="1" applyFont="1" applyAlignment="1">
      <alignment vertical="center"/>
    </xf>
    <xf numFmtId="38" fontId="18" fillId="0" borderId="0" xfId="1" applyNumberFormat="1" applyFont="1" applyAlignment="1">
      <alignment vertical="center"/>
    </xf>
    <xf numFmtId="0" fontId="5" fillId="0" borderId="45" xfId="1" applyFont="1" applyBorder="1" applyAlignment="1">
      <alignment horizontal="center" vertical="center"/>
    </xf>
    <xf numFmtId="0" fontId="5" fillId="0" borderId="108" xfId="1" applyFont="1" applyBorder="1" applyAlignment="1">
      <alignment horizontal="center" vertical="center"/>
    </xf>
    <xf numFmtId="0" fontId="5" fillId="0" borderId="0" xfId="1" applyFont="1" applyAlignment="1">
      <alignment horizontal="center" vertical="center"/>
    </xf>
    <xf numFmtId="38" fontId="3" fillId="0" borderId="60" xfId="2" applyFont="1" applyBorder="1" applyAlignment="1">
      <alignment vertical="center"/>
    </xf>
    <xf numFmtId="38" fontId="21" fillId="0" borderId="60" xfId="2" applyFont="1" applyBorder="1" applyAlignment="1">
      <alignment vertical="center"/>
    </xf>
    <xf numFmtId="38" fontId="6" fillId="0" borderId="66" xfId="1" applyNumberFormat="1" applyFont="1" applyBorder="1" applyAlignment="1">
      <alignment vertical="center"/>
    </xf>
    <xf numFmtId="179" fontId="9" fillId="0" borderId="75" xfId="1" applyNumberFormat="1" applyFont="1" applyBorder="1" applyAlignment="1">
      <alignment vertical="center" shrinkToFit="1"/>
    </xf>
    <xf numFmtId="38" fontId="21" fillId="0" borderId="109" xfId="2" applyFont="1" applyBorder="1" applyAlignment="1">
      <alignment vertical="center"/>
    </xf>
    <xf numFmtId="0" fontId="9" fillId="0" borderId="70" xfId="1" applyFont="1" applyBorder="1" applyAlignment="1">
      <alignment horizontal="center" vertical="center"/>
    </xf>
    <xf numFmtId="0" fontId="9" fillId="0" borderId="71" xfId="1" applyFont="1" applyBorder="1" applyAlignment="1">
      <alignment horizontal="center" vertical="center"/>
    </xf>
    <xf numFmtId="38" fontId="6" fillId="0" borderId="63" xfId="2" applyFont="1" applyBorder="1" applyAlignment="1">
      <alignment vertical="center"/>
    </xf>
    <xf numFmtId="38" fontId="6" fillId="0" borderId="73" xfId="2" applyFont="1" applyBorder="1" applyAlignment="1">
      <alignment vertical="center"/>
    </xf>
    <xf numFmtId="179" fontId="9" fillId="3" borderId="75" xfId="1" applyNumberFormat="1" applyFont="1" applyFill="1" applyBorder="1" applyAlignment="1">
      <alignment vertical="center" shrinkToFit="1"/>
    </xf>
    <xf numFmtId="38" fontId="21" fillId="3" borderId="7" xfId="2" applyFont="1" applyFill="1" applyBorder="1" applyAlignment="1">
      <alignment horizontal="center" vertical="center"/>
    </xf>
    <xf numFmtId="38" fontId="21" fillId="3" borderId="8" xfId="2" applyFont="1" applyFill="1" applyBorder="1" applyAlignment="1">
      <alignment horizontal="center" vertical="center"/>
    </xf>
    <xf numFmtId="38" fontId="3" fillId="0" borderId="18" xfId="2" applyFont="1" applyBorder="1" applyAlignment="1">
      <alignment vertical="center"/>
    </xf>
    <xf numFmtId="38" fontId="21" fillId="0" borderId="110" xfId="2" applyFont="1" applyBorder="1" applyAlignment="1">
      <alignment vertical="center"/>
    </xf>
    <xf numFmtId="38" fontId="3" fillId="0" borderId="111" xfId="2" applyFont="1" applyBorder="1" applyAlignment="1">
      <alignment vertical="center"/>
    </xf>
    <xf numFmtId="38" fontId="8" fillId="0" borderId="18" xfId="2" applyFont="1" applyBorder="1" applyAlignment="1">
      <alignment vertical="center"/>
    </xf>
    <xf numFmtId="38" fontId="8" fillId="0" borderId="112" xfId="2" applyFont="1" applyBorder="1" applyAlignment="1" applyProtection="1">
      <alignment vertical="center"/>
      <protection locked="0"/>
    </xf>
    <xf numFmtId="179" fontId="9" fillId="0" borderId="109" xfId="1" applyNumberFormat="1" applyFont="1" applyBorder="1" applyAlignment="1">
      <alignment vertical="center" shrinkToFit="1"/>
    </xf>
    <xf numFmtId="38" fontId="6" fillId="0" borderId="88" xfId="2" applyFont="1" applyBorder="1" applyAlignment="1">
      <alignment vertical="center"/>
    </xf>
    <xf numFmtId="0" fontId="2" fillId="0" borderId="71" xfId="1" applyBorder="1" applyAlignment="1">
      <alignment vertical="center" shrinkToFit="1"/>
    </xf>
    <xf numFmtId="38" fontId="21" fillId="0" borderId="72" xfId="2" applyFont="1" applyBorder="1" applyAlignment="1">
      <alignment vertical="center"/>
    </xf>
    <xf numFmtId="0" fontId="23" fillId="0" borderId="70" xfId="1" applyFont="1" applyBorder="1" applyAlignment="1">
      <alignment horizontal="center" vertical="center"/>
    </xf>
    <xf numFmtId="0" fontId="23" fillId="0" borderId="71" xfId="1" applyFont="1" applyBorder="1" applyAlignment="1">
      <alignment horizontal="center" vertical="center"/>
    </xf>
    <xf numFmtId="179" fontId="9" fillId="0" borderId="100" xfId="1" applyNumberFormat="1" applyFont="1" applyBorder="1" applyAlignment="1">
      <alignment vertical="center" shrinkToFit="1"/>
    </xf>
    <xf numFmtId="0" fontId="9" fillId="3" borderId="75" xfId="1" applyFont="1" applyFill="1" applyBorder="1" applyAlignment="1">
      <alignment vertical="center" shrinkToFit="1"/>
    </xf>
    <xf numFmtId="0" fontId="37" fillId="0" borderId="0" xfId="1" applyFont="1" applyAlignment="1">
      <alignment vertical="center"/>
    </xf>
    <xf numFmtId="0" fontId="37" fillId="2" borderId="0" xfId="1" applyFont="1" applyFill="1" applyAlignment="1">
      <alignment vertical="center"/>
    </xf>
    <xf numFmtId="0" fontId="1" fillId="2" borderId="0" xfId="0" applyFont="1" applyFill="1">
      <alignment vertical="center"/>
    </xf>
    <xf numFmtId="38" fontId="6" fillId="0" borderId="111" xfId="2" applyFont="1" applyBorder="1" applyAlignment="1">
      <alignment vertical="center"/>
    </xf>
    <xf numFmtId="0" fontId="9" fillId="0" borderId="7" xfId="1" applyFont="1" applyBorder="1" applyAlignment="1">
      <alignment horizontal="center" vertical="center"/>
    </xf>
    <xf numFmtId="0" fontId="9" fillId="0" borderId="20" xfId="1" applyFont="1" applyBorder="1" applyAlignment="1">
      <alignment horizontal="center" vertical="center"/>
    </xf>
    <xf numFmtId="38" fontId="6" fillId="0" borderId="42" xfId="2" applyFont="1" applyBorder="1" applyAlignment="1">
      <alignment vertical="center"/>
    </xf>
    <xf numFmtId="0" fontId="38" fillId="0" borderId="0" xfId="1" applyFont="1" applyAlignment="1">
      <alignment vertical="center"/>
    </xf>
    <xf numFmtId="38" fontId="24" fillId="0" borderId="50" xfId="2" applyFont="1" applyBorder="1" applyAlignment="1">
      <alignment vertical="center"/>
    </xf>
    <xf numFmtId="0" fontId="39" fillId="0" borderId="18" xfId="1" applyFont="1" applyBorder="1" applyAlignment="1">
      <alignment vertical="center"/>
    </xf>
    <xf numFmtId="38" fontId="21" fillId="0" borderId="18" xfId="2" applyFont="1" applyBorder="1" applyAlignment="1">
      <alignment vertical="center"/>
    </xf>
    <xf numFmtId="38" fontId="9" fillId="0" borderId="0" xfId="2" applyFont="1" applyAlignment="1">
      <alignment vertical="center"/>
    </xf>
    <xf numFmtId="0" fontId="3" fillId="0" borderId="104" xfId="1" applyFont="1" applyBorder="1" applyAlignment="1">
      <alignment vertical="center"/>
    </xf>
    <xf numFmtId="0" fontId="25" fillId="0" borderId="60" xfId="1" applyFont="1" applyBorder="1" applyAlignment="1">
      <alignment vertical="center"/>
    </xf>
    <xf numFmtId="38" fontId="31" fillId="0" borderId="64" xfId="1" applyNumberFormat="1" applyFont="1" applyBorder="1" applyAlignment="1">
      <alignment vertical="center"/>
    </xf>
    <xf numFmtId="0" fontId="21" fillId="0" borderId="113" xfId="1" applyFont="1" applyBorder="1" applyAlignment="1">
      <alignment vertical="center"/>
    </xf>
    <xf numFmtId="0" fontId="21" fillId="0" borderId="113" xfId="1" applyFont="1" applyBorder="1" applyAlignment="1">
      <alignment vertical="center"/>
    </xf>
    <xf numFmtId="0" fontId="21" fillId="0" borderId="114" xfId="1" applyFont="1" applyBorder="1" applyAlignment="1">
      <alignment vertical="center"/>
    </xf>
    <xf numFmtId="0" fontId="21" fillId="0" borderId="104" xfId="1" applyFont="1" applyBorder="1" applyAlignment="1">
      <alignment vertical="center"/>
    </xf>
    <xf numFmtId="38" fontId="31" fillId="0" borderId="114" xfId="1" applyNumberFormat="1" applyFont="1" applyBorder="1" applyAlignment="1">
      <alignment vertical="center"/>
    </xf>
    <xf numFmtId="0" fontId="3" fillId="0" borderId="105" xfId="1" applyFont="1" applyBorder="1" applyAlignment="1">
      <alignment vertical="center"/>
    </xf>
    <xf numFmtId="0" fontId="25" fillId="0" borderId="79" xfId="1" applyFont="1" applyBorder="1" applyAlignment="1">
      <alignment vertical="center"/>
    </xf>
    <xf numFmtId="38" fontId="31" fillId="0" borderId="89" xfId="1" applyNumberFormat="1" applyFont="1" applyBorder="1" applyAlignment="1">
      <alignment vertical="center"/>
    </xf>
    <xf numFmtId="0" fontId="21" fillId="0" borderId="43" xfId="1" applyFont="1" applyBorder="1" applyAlignment="1">
      <alignment vertical="center"/>
    </xf>
    <xf numFmtId="0" fontId="21" fillId="0" borderId="106" xfId="1" applyFont="1" applyBorder="1" applyAlignment="1">
      <alignment vertical="center"/>
    </xf>
    <xf numFmtId="0" fontId="21" fillId="0" borderId="88" xfId="1" applyFont="1" applyBorder="1" applyAlignment="1">
      <alignment vertical="center"/>
    </xf>
    <xf numFmtId="0" fontId="3" fillId="0" borderId="3" xfId="1" applyFont="1" applyBorder="1" applyAlignment="1">
      <alignment vertical="center"/>
    </xf>
    <xf numFmtId="0" fontId="25" fillId="0" borderId="43" xfId="1" applyFont="1" applyBorder="1" applyAlignment="1">
      <alignment vertical="center"/>
    </xf>
    <xf numFmtId="0" fontId="21" fillId="0" borderId="105" xfId="1" applyFont="1" applyBorder="1" applyAlignment="1">
      <alignment vertical="center"/>
    </xf>
  </cellXfs>
  <cellStyles count="6">
    <cellStyle name="桁区切り 2 3" xfId="2" xr:uid="{15E2F458-A599-4967-96B0-B22EEC34A0A1}"/>
    <cellStyle name="桁区切り 3" xfId="4" xr:uid="{90BCDC01-CE8C-4553-98F4-E4643453DEFF}"/>
    <cellStyle name="桁区切り 3 2" xfId="3" xr:uid="{C6B8B4CB-BA2A-4736-A984-6FA926AE1BE4}"/>
    <cellStyle name="標準" xfId="0" builtinId="0"/>
    <cellStyle name="標準 5" xfId="1" xr:uid="{5166EDE0-E264-434A-BBA6-937FF316B5AB}"/>
    <cellStyle name="標準_2006.10.20小樽全戸宅配申込書（案）" xfId="5" xr:uid="{56606957-C01C-40A8-8544-19A1FEED70EB}"/>
  </cellStyles>
  <dxfs count="5">
    <dxf>
      <font>
        <color theme="1"/>
      </font>
    </dxf>
    <dxf>
      <font>
        <color theme="1"/>
      </font>
    </dxf>
    <dxf>
      <font>
        <color theme="1"/>
      </font>
    </dxf>
    <dxf>
      <font>
        <color theme="1"/>
      </font>
    </dxf>
    <dxf>
      <font>
        <color theme="1"/>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31</xdr:col>
      <xdr:colOff>0</xdr:colOff>
      <xdr:row>17</xdr:row>
      <xdr:rowOff>0</xdr:rowOff>
    </xdr:from>
    <xdr:to>
      <xdr:col>31</xdr:col>
      <xdr:colOff>0</xdr:colOff>
      <xdr:row>17</xdr:row>
      <xdr:rowOff>0</xdr:rowOff>
    </xdr:to>
    <xdr:sp macro="" textlink="">
      <xdr:nvSpPr>
        <xdr:cNvPr id="2" name="Line 9">
          <a:extLst>
            <a:ext uri="{FF2B5EF4-FFF2-40B4-BE49-F238E27FC236}">
              <a16:creationId xmlns:a16="http://schemas.microsoft.com/office/drawing/2014/main" id="{60DA7B29-E098-4F44-A7EA-1428B0625DF2}"/>
            </a:ext>
          </a:extLst>
        </xdr:cNvPr>
        <xdr:cNvSpPr>
          <a:spLocks noChangeShapeType="1"/>
        </xdr:cNvSpPr>
      </xdr:nvSpPr>
      <xdr:spPr bwMode="auto">
        <a:xfrm>
          <a:off x="8145780" y="307086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9E140C-2CE7-4215-9EB5-4E6A11F4EF3D}">
  <sheetPr>
    <tabColor rgb="FFFF0000"/>
    <pageSetUpPr fitToPage="1"/>
  </sheetPr>
  <dimension ref="A1:BD56"/>
  <sheetViews>
    <sheetView showGridLines="0" showZeros="0" tabSelected="1" view="pageBreakPreview" zoomScale="75" zoomScaleNormal="75" zoomScaleSheetLayoutView="75" workbookViewId="0"/>
  </sheetViews>
  <sheetFormatPr defaultColWidth="8.09765625" defaultRowHeight="12" customHeight="1"/>
  <cols>
    <col min="1" max="1" width="1.59765625" style="4" customWidth="1"/>
    <col min="2" max="2" width="4.8984375" style="4" customWidth="1"/>
    <col min="3" max="4" width="2.69921875" style="4" customWidth="1"/>
    <col min="5" max="5" width="8.69921875" style="4" customWidth="1"/>
    <col min="6" max="7" width="7.69921875" style="4" customWidth="1"/>
    <col min="8" max="8" width="10.09765625" style="4" hidden="1" customWidth="1"/>
    <col min="9" max="11" width="0.59765625" style="4" hidden="1" customWidth="1"/>
    <col min="12" max="14" width="7.69921875" style="4" customWidth="1"/>
    <col min="15" max="15" width="2" style="4" customWidth="1"/>
    <col min="16" max="18" width="1" style="4" customWidth="1"/>
    <col min="19" max="20" width="3" style="4" customWidth="1"/>
    <col min="21" max="21" width="1.59765625" style="4" customWidth="1"/>
    <col min="22" max="22" width="4.8984375" style="4" customWidth="1"/>
    <col min="23" max="23" width="5.59765625" style="4" customWidth="1"/>
    <col min="24" max="24" width="0.59765625" style="4" customWidth="1"/>
    <col min="25" max="25" width="8.69921875" style="4" customWidth="1"/>
    <col min="26" max="27" width="7.69921875" style="4" customWidth="1"/>
    <col min="28" max="28" width="10.09765625" style="4" hidden="1" customWidth="1"/>
    <col min="29" max="31" width="0.59765625" style="4" hidden="1" customWidth="1"/>
    <col min="32" max="34" width="7.69921875" style="4" customWidth="1"/>
    <col min="35" max="35" width="2" style="4" customWidth="1"/>
    <col min="36" max="16384" width="8.09765625" style="4"/>
  </cols>
  <sheetData>
    <row r="1" spans="1:35" ht="3.75" customHeight="1">
      <c r="A1" s="1"/>
      <c r="B1" s="1"/>
      <c r="C1" s="1"/>
      <c r="D1" s="1"/>
      <c r="E1" s="1"/>
      <c r="F1" s="1"/>
      <c r="G1" s="1"/>
      <c r="H1" s="1"/>
      <c r="I1" s="1"/>
      <c r="J1" s="1"/>
      <c r="K1" s="1"/>
      <c r="L1" s="1"/>
      <c r="M1" s="1"/>
      <c r="N1" s="1"/>
      <c r="O1" s="1"/>
      <c r="P1" s="1"/>
      <c r="Q1" s="1"/>
      <c r="R1" s="1"/>
      <c r="S1" s="1"/>
      <c r="T1" s="1"/>
      <c r="U1" s="1"/>
      <c r="V1" s="1"/>
      <c r="W1" s="1"/>
      <c r="X1" s="1"/>
      <c r="Y1" s="1"/>
      <c r="Z1" s="2"/>
      <c r="AA1" s="2"/>
      <c r="AB1" s="2"/>
      <c r="AC1" s="2"/>
      <c r="AD1" s="1"/>
      <c r="AE1" s="1"/>
      <c r="AF1" s="1"/>
      <c r="AG1" s="3"/>
      <c r="AH1" s="1"/>
      <c r="AI1" s="1"/>
    </row>
    <row r="2" spans="1:35" ht="18" customHeight="1">
      <c r="A2" s="5" t="s">
        <v>0</v>
      </c>
      <c r="B2" s="6"/>
      <c r="C2" s="7" t="s">
        <v>1</v>
      </c>
      <c r="D2" s="8"/>
      <c r="E2" s="8"/>
      <c r="F2" s="8"/>
      <c r="G2" s="6"/>
      <c r="H2" s="9"/>
      <c r="I2" s="1"/>
      <c r="J2" s="10"/>
      <c r="K2" s="10"/>
      <c r="L2" s="11">
        <v>45536</v>
      </c>
      <c r="M2" s="11"/>
      <c r="N2" s="12" t="s">
        <v>2</v>
      </c>
      <c r="O2" s="1"/>
      <c r="P2" s="1"/>
      <c r="Q2" s="13"/>
      <c r="R2" s="1"/>
      <c r="S2" s="1"/>
      <c r="T2" s="1"/>
      <c r="U2" s="1"/>
      <c r="V2" s="14"/>
      <c r="W2" s="14"/>
      <c r="X2" s="1"/>
      <c r="Y2" s="15"/>
      <c r="Z2" s="1"/>
      <c r="AA2" s="16" t="s">
        <v>3</v>
      </c>
      <c r="AB2" s="1"/>
      <c r="AC2" s="1"/>
      <c r="AD2" s="1"/>
      <c r="AE2" s="1"/>
      <c r="AF2" s="13"/>
      <c r="AG2" s="17"/>
      <c r="AH2" s="18" t="s">
        <v>4</v>
      </c>
      <c r="AI2" s="1"/>
    </row>
    <row r="3" spans="1:35" ht="4.5" customHeight="1" thickBot="1">
      <c r="A3" s="19"/>
      <c r="B3" s="19"/>
      <c r="C3" s="19"/>
      <c r="D3" s="19"/>
      <c r="E3" s="19"/>
      <c r="F3" s="19"/>
      <c r="G3" s="19"/>
      <c r="H3" s="15"/>
      <c r="I3" s="15"/>
      <c r="J3" s="15"/>
      <c r="K3" s="15"/>
      <c r="L3" s="15"/>
      <c r="M3" s="15"/>
      <c r="N3" s="15"/>
      <c r="O3" s="15"/>
      <c r="P3" s="15"/>
      <c r="Q3" s="15"/>
      <c r="R3" s="2"/>
      <c r="S3" s="15"/>
      <c r="T3" s="15"/>
      <c r="U3" s="15"/>
      <c r="V3" s="15"/>
      <c r="W3" s="15"/>
      <c r="X3" s="15"/>
      <c r="Y3" s="15"/>
      <c r="Z3" s="20"/>
      <c r="AA3" s="2"/>
      <c r="AB3" s="2"/>
      <c r="AC3" s="2"/>
      <c r="AD3" s="15"/>
      <c r="AE3" s="15"/>
      <c r="AF3" s="15"/>
      <c r="AG3" s="15"/>
      <c r="AH3" s="15"/>
      <c r="AI3" s="15"/>
    </row>
    <row r="4" spans="1:35" ht="13.5" customHeight="1" thickTop="1">
      <c r="A4" s="21" t="s">
        <v>5</v>
      </c>
      <c r="B4" s="22"/>
      <c r="C4" s="23"/>
      <c r="D4" s="24" t="s">
        <v>6</v>
      </c>
      <c r="E4" s="25"/>
      <c r="F4" s="26"/>
      <c r="G4" s="24" t="s">
        <v>7</v>
      </c>
      <c r="H4" s="25"/>
      <c r="I4" s="25"/>
      <c r="J4" s="25"/>
      <c r="K4" s="25"/>
      <c r="L4" s="25"/>
      <c r="M4" s="25"/>
      <c r="N4" s="25"/>
      <c r="O4" s="25"/>
      <c r="P4" s="25"/>
      <c r="Q4" s="25"/>
      <c r="R4" s="25"/>
      <c r="S4" s="25"/>
      <c r="T4" s="25"/>
      <c r="U4" s="27" t="s">
        <v>8</v>
      </c>
      <c r="V4" s="25"/>
      <c r="W4" s="25"/>
      <c r="X4" s="24" t="s">
        <v>9</v>
      </c>
      <c r="Y4" s="25"/>
      <c r="Z4" s="28"/>
      <c r="AA4" s="29" t="s">
        <v>10</v>
      </c>
      <c r="AB4" s="30"/>
      <c r="AC4" s="30"/>
      <c r="AD4" s="31" t="s">
        <v>11</v>
      </c>
      <c r="AE4" s="31"/>
      <c r="AF4" s="31"/>
      <c r="AG4" s="31"/>
      <c r="AH4" s="32" t="s">
        <v>12</v>
      </c>
      <c r="AI4" s="2"/>
    </row>
    <row r="5" spans="1:35" ht="24.75" customHeight="1" thickBot="1">
      <c r="A5" s="33"/>
      <c r="B5" s="34"/>
      <c r="C5" s="35"/>
      <c r="D5" s="36"/>
      <c r="E5" s="37"/>
      <c r="F5" s="37"/>
      <c r="G5" s="38"/>
      <c r="H5" s="39"/>
      <c r="I5" s="39"/>
      <c r="J5" s="39"/>
      <c r="K5" s="39"/>
      <c r="L5" s="39"/>
      <c r="M5" s="39"/>
      <c r="N5" s="39"/>
      <c r="O5" s="39"/>
      <c r="P5" s="39"/>
      <c r="Q5" s="39"/>
      <c r="R5" s="39"/>
      <c r="S5" s="39"/>
      <c r="T5" s="40"/>
      <c r="U5" s="41"/>
      <c r="V5" s="42"/>
      <c r="W5" s="42"/>
      <c r="X5" s="43"/>
      <c r="Y5" s="44"/>
      <c r="Z5" s="45"/>
      <c r="AA5" s="46"/>
      <c r="AB5" s="47"/>
      <c r="AC5" s="47"/>
      <c r="AD5" s="48"/>
      <c r="AE5" s="49"/>
      <c r="AF5" s="49"/>
      <c r="AG5" s="50"/>
      <c r="AH5" s="51"/>
      <c r="AI5" s="19"/>
    </row>
    <row r="6" spans="1:35" ht="13.5" customHeight="1" thickTop="1">
      <c r="A6" s="21" t="s">
        <v>13</v>
      </c>
      <c r="B6" s="22"/>
      <c r="C6" s="23"/>
      <c r="D6" s="52" t="s">
        <v>14</v>
      </c>
      <c r="E6" s="53"/>
      <c r="F6" s="54"/>
      <c r="G6" s="52" t="s">
        <v>15</v>
      </c>
      <c r="H6" s="53"/>
      <c r="I6" s="53"/>
      <c r="J6" s="53"/>
      <c r="K6" s="53"/>
      <c r="L6" s="54"/>
      <c r="M6" s="55" t="s">
        <v>16</v>
      </c>
      <c r="N6" s="56"/>
      <c r="O6" s="56" t="s">
        <v>17</v>
      </c>
      <c r="P6" s="56"/>
      <c r="Q6" s="56"/>
      <c r="R6" s="56"/>
      <c r="S6" s="56"/>
      <c r="T6" s="56"/>
      <c r="U6" s="56"/>
      <c r="V6" s="57"/>
      <c r="W6" s="58"/>
      <c r="X6" s="24" t="s">
        <v>18</v>
      </c>
      <c r="Y6" s="25"/>
      <c r="Z6" s="25"/>
      <c r="AA6" s="59" t="s">
        <v>19</v>
      </c>
      <c r="AB6" s="60"/>
      <c r="AC6" s="60"/>
      <c r="AD6" s="60"/>
      <c r="AE6" s="60"/>
      <c r="AF6" s="60"/>
      <c r="AG6" s="60"/>
      <c r="AH6" s="61"/>
      <c r="AI6" s="2"/>
    </row>
    <row r="7" spans="1:35" ht="24.75" customHeight="1" thickBot="1">
      <c r="A7" s="33"/>
      <c r="B7" s="62"/>
      <c r="C7" s="63"/>
      <c r="D7" s="64">
        <f>SUM(G7,'1-A2.札幌・北広島・石狩市 【dDe】'!G7)</f>
        <v>0</v>
      </c>
      <c r="E7" s="65"/>
      <c r="F7" s="66"/>
      <c r="G7" s="64">
        <f>SUM(M7,O7)</f>
        <v>0</v>
      </c>
      <c r="H7" s="65"/>
      <c r="I7" s="65"/>
      <c r="J7" s="65"/>
      <c r="K7" s="65"/>
      <c r="L7" s="66"/>
      <c r="M7" s="67">
        <f>SUM(M11:M36,AG11:AG29)</f>
        <v>0</v>
      </c>
      <c r="N7" s="68"/>
      <c r="O7" s="68">
        <f>SUM(N11:N36,AH11:AH29)</f>
        <v>0</v>
      </c>
      <c r="P7" s="68"/>
      <c r="Q7" s="68"/>
      <c r="R7" s="68"/>
      <c r="S7" s="68"/>
      <c r="T7" s="68"/>
      <c r="U7" s="68"/>
      <c r="V7" s="69"/>
      <c r="W7" s="70"/>
      <c r="X7" s="71"/>
      <c r="Y7" s="72"/>
      <c r="Z7" s="72"/>
      <c r="AA7" s="73"/>
      <c r="AB7" s="42"/>
      <c r="AC7" s="42"/>
      <c r="AD7" s="42"/>
      <c r="AE7" s="42"/>
      <c r="AF7" s="42"/>
      <c r="AG7" s="42"/>
      <c r="AH7" s="74"/>
      <c r="AI7" s="1"/>
    </row>
    <row r="8" spans="1:35" ht="10.95" hidden="1" customHeight="1" thickBot="1">
      <c r="A8" s="75"/>
      <c r="B8" s="75"/>
      <c r="C8" s="1"/>
      <c r="D8" s="76" t="str">
        <f>CHOOSE(WEEKDAY(D5),"日","月","火","水","木","金","土")</f>
        <v>土</v>
      </c>
      <c r="E8" s="77"/>
      <c r="F8" s="77"/>
      <c r="G8" s="77"/>
      <c r="H8" s="77"/>
      <c r="I8" s="77"/>
      <c r="J8" s="77"/>
      <c r="K8" s="77"/>
      <c r="L8" s="77"/>
      <c r="M8" s="77"/>
      <c r="N8" s="77"/>
      <c r="O8" s="78"/>
      <c r="P8" s="78"/>
      <c r="Q8" s="79"/>
      <c r="R8" s="79"/>
      <c r="S8" s="79"/>
      <c r="T8" s="79"/>
      <c r="U8" s="79"/>
      <c r="V8" s="78"/>
      <c r="W8" s="78"/>
      <c r="AC8" s="80"/>
      <c r="AD8" s="80"/>
      <c r="AE8" s="80"/>
      <c r="AF8" s="1"/>
      <c r="AG8" s="1"/>
      <c r="AH8" s="1"/>
      <c r="AI8" s="1"/>
    </row>
    <row r="9" spans="1:35" ht="15.75" customHeight="1" thickBot="1">
      <c r="A9" s="81" t="s">
        <v>20</v>
      </c>
      <c r="B9" s="82"/>
      <c r="C9" s="82"/>
      <c r="D9" s="82"/>
      <c r="E9" s="82"/>
      <c r="F9" s="82"/>
      <c r="G9" s="82"/>
      <c r="H9" s="80"/>
      <c r="I9" s="83"/>
      <c r="J9" s="83"/>
      <c r="K9" s="83"/>
      <c r="L9" s="80"/>
      <c r="M9" s="84" t="s">
        <v>21</v>
      </c>
      <c r="N9" s="85">
        <f>SUM(M7,'1-A2.札幌・北広島・石狩市 【dDe】'!M7)</f>
        <v>0</v>
      </c>
      <c r="O9" s="86" t="s">
        <v>22</v>
      </c>
      <c r="P9" s="86"/>
      <c r="Q9" s="86"/>
      <c r="R9" s="86"/>
      <c r="S9" s="86"/>
      <c r="T9" s="86"/>
      <c r="U9" s="87">
        <f>SUM(O7,'1-A2.札幌・北広島・石狩市 【dDe】'!O7)</f>
        <v>0</v>
      </c>
      <c r="V9" s="87"/>
      <c r="W9" s="80"/>
      <c r="X9" s="80"/>
      <c r="Y9" s="80"/>
      <c r="Z9" s="80"/>
      <c r="AA9" s="80"/>
      <c r="AB9" s="80"/>
      <c r="AC9" s="80"/>
      <c r="AD9" s="80"/>
      <c r="AE9" s="80"/>
      <c r="AF9" s="80"/>
      <c r="AG9" s="80"/>
      <c r="AH9" s="80"/>
      <c r="AI9" s="2"/>
    </row>
    <row r="10" spans="1:35" ht="15.75" customHeight="1">
      <c r="A10" s="88" t="s">
        <v>23</v>
      </c>
      <c r="B10" s="89"/>
      <c r="C10" s="90" t="s">
        <v>24</v>
      </c>
      <c r="D10" s="89"/>
      <c r="E10" s="91" t="s">
        <v>25</v>
      </c>
      <c r="F10" s="92" t="s">
        <v>26</v>
      </c>
      <c r="G10" s="93" t="s">
        <v>27</v>
      </c>
      <c r="H10" s="94" t="s">
        <v>28</v>
      </c>
      <c r="I10" s="95"/>
      <c r="J10" s="95"/>
      <c r="K10" s="96"/>
      <c r="L10" s="97" t="s">
        <v>29</v>
      </c>
      <c r="M10" s="98" t="s">
        <v>30</v>
      </c>
      <c r="N10" s="99" t="s">
        <v>31</v>
      </c>
      <c r="O10" s="2"/>
      <c r="P10" s="2"/>
      <c r="Q10" s="2"/>
      <c r="R10" s="2"/>
      <c r="S10" s="2"/>
      <c r="T10" s="2"/>
      <c r="U10" s="88" t="s">
        <v>23</v>
      </c>
      <c r="V10" s="89"/>
      <c r="W10" s="90" t="s">
        <v>24</v>
      </c>
      <c r="X10" s="89"/>
      <c r="Y10" s="91" t="s">
        <v>25</v>
      </c>
      <c r="Z10" s="92" t="s">
        <v>26</v>
      </c>
      <c r="AA10" s="100" t="s">
        <v>27</v>
      </c>
      <c r="AB10" s="101" t="s">
        <v>32</v>
      </c>
      <c r="AC10" s="102"/>
      <c r="AD10" s="102"/>
      <c r="AE10" s="102"/>
      <c r="AF10" s="94" t="s">
        <v>29</v>
      </c>
      <c r="AG10" s="98" t="s">
        <v>30</v>
      </c>
      <c r="AH10" s="99" t="s">
        <v>31</v>
      </c>
      <c r="AI10" s="2"/>
    </row>
    <row r="11" spans="1:35" ht="15.75" customHeight="1">
      <c r="A11" s="103" t="s">
        <v>33</v>
      </c>
      <c r="B11" s="104"/>
      <c r="C11" s="105">
        <v>1010</v>
      </c>
      <c r="D11" s="106"/>
      <c r="E11" s="107" t="s">
        <v>34</v>
      </c>
      <c r="F11" s="108">
        <v>4510</v>
      </c>
      <c r="G11" s="109">
        <v>5100</v>
      </c>
      <c r="H11" s="110" t="s">
        <v>35</v>
      </c>
      <c r="I11" s="111"/>
      <c r="J11" s="111"/>
      <c r="K11" s="112"/>
      <c r="L11" s="113">
        <f>SUM(M11,N11)</f>
        <v>0</v>
      </c>
      <c r="M11" s="114"/>
      <c r="N11" s="115"/>
      <c r="O11" s="116" t="s">
        <v>36</v>
      </c>
      <c r="P11" s="2"/>
      <c r="Q11" s="117"/>
      <c r="R11" s="19"/>
      <c r="S11" s="2"/>
      <c r="T11" s="2"/>
      <c r="U11" s="103" t="s">
        <v>33</v>
      </c>
      <c r="V11" s="118"/>
      <c r="W11" s="105">
        <v>3020</v>
      </c>
      <c r="X11" s="106"/>
      <c r="Y11" s="107" t="s">
        <v>37</v>
      </c>
      <c r="Z11" s="108">
        <v>3350</v>
      </c>
      <c r="AA11" s="109">
        <v>3820</v>
      </c>
      <c r="AB11" s="119" t="s">
        <v>38</v>
      </c>
      <c r="AC11" s="120"/>
      <c r="AD11" s="120"/>
      <c r="AE11" s="120"/>
      <c r="AF11" s="121">
        <f t="shared" ref="AF11:AF29" si="0">SUM(AG11,AH11)</f>
        <v>0</v>
      </c>
      <c r="AG11" s="114"/>
      <c r="AH11" s="122"/>
      <c r="AI11" s="116" t="s">
        <v>39</v>
      </c>
    </row>
    <row r="12" spans="1:35" ht="15.75" customHeight="1">
      <c r="A12" s="123" t="s">
        <v>40</v>
      </c>
      <c r="B12" s="124"/>
      <c r="C12" s="125">
        <v>1020</v>
      </c>
      <c r="D12" s="126"/>
      <c r="E12" s="127" t="s">
        <v>41</v>
      </c>
      <c r="F12" s="108">
        <v>7290</v>
      </c>
      <c r="G12" s="109">
        <v>6350</v>
      </c>
      <c r="H12" s="128" t="s">
        <v>42</v>
      </c>
      <c r="I12" s="129"/>
      <c r="J12" s="129"/>
      <c r="K12" s="130"/>
      <c r="L12" s="113">
        <f>SUM(M12,N12)</f>
        <v>0</v>
      </c>
      <c r="M12" s="131"/>
      <c r="N12" s="122"/>
      <c r="O12" s="116" t="s">
        <v>36</v>
      </c>
      <c r="P12" s="2"/>
      <c r="Q12" s="117"/>
      <c r="R12" s="19"/>
      <c r="S12" s="2"/>
      <c r="T12" s="2"/>
      <c r="U12" s="123" t="s">
        <v>43</v>
      </c>
      <c r="V12" s="124"/>
      <c r="W12" s="125">
        <v>3030</v>
      </c>
      <c r="X12" s="126"/>
      <c r="Y12" s="127" t="s">
        <v>44</v>
      </c>
      <c r="Z12" s="108">
        <v>3110</v>
      </c>
      <c r="AA12" s="132">
        <v>3700</v>
      </c>
      <c r="AB12" s="119" t="s">
        <v>45</v>
      </c>
      <c r="AC12" s="120"/>
      <c r="AD12" s="120"/>
      <c r="AE12" s="120"/>
      <c r="AF12" s="121">
        <f t="shared" si="0"/>
        <v>0</v>
      </c>
      <c r="AG12" s="131"/>
      <c r="AH12" s="122"/>
      <c r="AI12" s="116" t="s">
        <v>39</v>
      </c>
    </row>
    <row r="13" spans="1:35" ht="15.75" customHeight="1">
      <c r="A13" s="123"/>
      <c r="B13" s="124"/>
      <c r="C13" s="133">
        <v>1025</v>
      </c>
      <c r="D13" s="134"/>
      <c r="E13" s="135" t="s">
        <v>46</v>
      </c>
      <c r="F13" s="136" t="s">
        <v>47</v>
      </c>
      <c r="G13" s="136"/>
      <c r="H13" s="136"/>
      <c r="I13" s="136"/>
      <c r="J13" s="136"/>
      <c r="K13" s="136"/>
      <c r="L13" s="136"/>
      <c r="M13" s="136"/>
      <c r="N13" s="137"/>
      <c r="O13" s="116" t="s">
        <v>36</v>
      </c>
      <c r="P13" s="2"/>
      <c r="Q13" s="117"/>
      <c r="R13" s="19"/>
      <c r="S13" s="2"/>
      <c r="T13" s="2"/>
      <c r="U13" s="123"/>
      <c r="V13" s="124"/>
      <c r="W13" s="125">
        <v>3040</v>
      </c>
      <c r="X13" s="126"/>
      <c r="Y13" s="127" t="s">
        <v>48</v>
      </c>
      <c r="Z13" s="108">
        <v>3160</v>
      </c>
      <c r="AA13" s="132">
        <v>9700</v>
      </c>
      <c r="AB13" s="119" t="s">
        <v>49</v>
      </c>
      <c r="AC13" s="120"/>
      <c r="AD13" s="120"/>
      <c r="AE13" s="120"/>
      <c r="AF13" s="121">
        <f t="shared" si="0"/>
        <v>0</v>
      </c>
      <c r="AG13" s="131"/>
      <c r="AH13" s="122"/>
      <c r="AI13" s="116" t="s">
        <v>39</v>
      </c>
    </row>
    <row r="14" spans="1:35" ht="15.75" customHeight="1">
      <c r="A14" s="123"/>
      <c r="B14" s="124"/>
      <c r="C14" s="125">
        <v>1040</v>
      </c>
      <c r="D14" s="126"/>
      <c r="E14" s="127" t="s">
        <v>50</v>
      </c>
      <c r="F14" s="108">
        <v>2430</v>
      </c>
      <c r="G14" s="109">
        <v>5400</v>
      </c>
      <c r="H14" s="128" t="s">
        <v>51</v>
      </c>
      <c r="I14" s="129"/>
      <c r="J14" s="129"/>
      <c r="K14" s="130"/>
      <c r="L14" s="113">
        <f t="shared" ref="L14:L22" si="1">SUM(M14,N14)</f>
        <v>0</v>
      </c>
      <c r="M14" s="131"/>
      <c r="N14" s="122"/>
      <c r="O14" s="116" t="s">
        <v>36</v>
      </c>
      <c r="P14" s="2"/>
      <c r="Q14" s="117"/>
      <c r="R14" s="19"/>
      <c r="S14" s="2"/>
      <c r="T14" s="2"/>
      <c r="U14" s="123"/>
      <c r="V14" s="124"/>
      <c r="W14" s="125">
        <v>3041</v>
      </c>
      <c r="X14" s="126"/>
      <c r="Y14" s="127" t="s">
        <v>52</v>
      </c>
      <c r="Z14" s="108">
        <v>2050</v>
      </c>
      <c r="AA14" s="132">
        <v>3150</v>
      </c>
      <c r="AB14" s="119" t="s">
        <v>53</v>
      </c>
      <c r="AC14" s="120"/>
      <c r="AD14" s="120"/>
      <c r="AE14" s="120"/>
      <c r="AF14" s="121">
        <f t="shared" si="0"/>
        <v>0</v>
      </c>
      <c r="AG14" s="131"/>
      <c r="AH14" s="122"/>
      <c r="AI14" s="116" t="s">
        <v>39</v>
      </c>
    </row>
    <row r="15" spans="1:35" ht="15.75" customHeight="1">
      <c r="A15" s="123"/>
      <c r="B15" s="124"/>
      <c r="C15" s="125">
        <v>1070</v>
      </c>
      <c r="D15" s="126"/>
      <c r="E15" s="127" t="s">
        <v>54</v>
      </c>
      <c r="F15" s="108">
        <v>2180</v>
      </c>
      <c r="G15" s="109">
        <v>4600</v>
      </c>
      <c r="H15" s="128" t="s">
        <v>55</v>
      </c>
      <c r="I15" s="129"/>
      <c r="J15" s="129"/>
      <c r="K15" s="130"/>
      <c r="L15" s="113">
        <f t="shared" si="1"/>
        <v>0</v>
      </c>
      <c r="M15" s="131"/>
      <c r="N15" s="122"/>
      <c r="O15" s="116" t="s">
        <v>36</v>
      </c>
      <c r="P15" s="2"/>
      <c r="Q15" s="117"/>
      <c r="R15" s="19"/>
      <c r="S15" s="2"/>
      <c r="T15" s="2"/>
      <c r="U15" s="138" t="s">
        <v>56</v>
      </c>
      <c r="V15" s="139"/>
      <c r="W15" s="125">
        <v>3050</v>
      </c>
      <c r="X15" s="126"/>
      <c r="Y15" s="127" t="s">
        <v>57</v>
      </c>
      <c r="Z15" s="108">
        <v>4630</v>
      </c>
      <c r="AA15" s="132">
        <v>6260</v>
      </c>
      <c r="AB15" s="119" t="s">
        <v>58</v>
      </c>
      <c r="AC15" s="120"/>
      <c r="AD15" s="120"/>
      <c r="AE15" s="120"/>
      <c r="AF15" s="121">
        <f t="shared" si="0"/>
        <v>0</v>
      </c>
      <c r="AG15" s="131"/>
      <c r="AH15" s="122"/>
      <c r="AI15" s="116" t="s">
        <v>39</v>
      </c>
    </row>
    <row r="16" spans="1:35" ht="15.75" customHeight="1">
      <c r="A16" s="123"/>
      <c r="B16" s="124"/>
      <c r="C16" s="125">
        <v>1080</v>
      </c>
      <c r="D16" s="126"/>
      <c r="E16" s="127" t="s">
        <v>59</v>
      </c>
      <c r="F16" s="108">
        <v>4240</v>
      </c>
      <c r="G16" s="109">
        <v>7900</v>
      </c>
      <c r="H16" s="128" t="s">
        <v>60</v>
      </c>
      <c r="I16" s="129"/>
      <c r="J16" s="129"/>
      <c r="K16" s="130"/>
      <c r="L16" s="113">
        <f t="shared" si="1"/>
        <v>0</v>
      </c>
      <c r="M16" s="131"/>
      <c r="N16" s="122"/>
      <c r="O16" s="116" t="s">
        <v>36</v>
      </c>
      <c r="P16" s="2"/>
      <c r="Q16" s="117"/>
      <c r="R16" s="19"/>
      <c r="S16" s="2"/>
      <c r="T16" s="2"/>
      <c r="U16" s="138" t="s">
        <v>61</v>
      </c>
      <c r="V16" s="140">
        <f>SUM(Z11:Z18)</f>
        <v>22865</v>
      </c>
      <c r="W16" s="125">
        <v>3060</v>
      </c>
      <c r="X16" s="126"/>
      <c r="Y16" s="127" t="s">
        <v>62</v>
      </c>
      <c r="Z16" s="108">
        <v>2920</v>
      </c>
      <c r="AA16" s="132">
        <v>3330</v>
      </c>
      <c r="AB16" s="119" t="s">
        <v>63</v>
      </c>
      <c r="AC16" s="120"/>
      <c r="AD16" s="120"/>
      <c r="AE16" s="120"/>
      <c r="AF16" s="121">
        <f t="shared" si="0"/>
        <v>0</v>
      </c>
      <c r="AG16" s="131"/>
      <c r="AH16" s="122"/>
      <c r="AI16" s="116" t="s">
        <v>39</v>
      </c>
    </row>
    <row r="17" spans="1:56" ht="15.75" customHeight="1">
      <c r="A17" s="123"/>
      <c r="B17" s="124"/>
      <c r="C17" s="125">
        <v>1090</v>
      </c>
      <c r="D17" s="126"/>
      <c r="E17" s="127" t="s">
        <v>64</v>
      </c>
      <c r="F17" s="108">
        <v>3260</v>
      </c>
      <c r="G17" s="109">
        <v>5600</v>
      </c>
      <c r="H17" s="128" t="s">
        <v>65</v>
      </c>
      <c r="I17" s="129"/>
      <c r="J17" s="129"/>
      <c r="K17" s="130"/>
      <c r="L17" s="113">
        <f t="shared" si="1"/>
        <v>0</v>
      </c>
      <c r="M17" s="131"/>
      <c r="N17" s="122"/>
      <c r="O17" s="116" t="s">
        <v>36</v>
      </c>
      <c r="P17" s="2"/>
      <c r="Q17" s="117"/>
      <c r="R17" s="19"/>
      <c r="S17" s="2"/>
      <c r="T17" s="2"/>
      <c r="U17" s="141" t="s">
        <v>66</v>
      </c>
      <c r="V17" s="140">
        <f>SUM(AA11:AA17)</f>
        <v>32250</v>
      </c>
      <c r="W17" s="125">
        <v>3070</v>
      </c>
      <c r="X17" s="126"/>
      <c r="Y17" s="127" t="s">
        <v>67</v>
      </c>
      <c r="Z17" s="108">
        <v>3420</v>
      </c>
      <c r="AA17" s="132">
        <v>2290</v>
      </c>
      <c r="AB17" s="119" t="s">
        <v>68</v>
      </c>
      <c r="AC17" s="120"/>
      <c r="AD17" s="120"/>
      <c r="AE17" s="120"/>
      <c r="AF17" s="121">
        <f t="shared" si="0"/>
        <v>0</v>
      </c>
      <c r="AG17" s="131"/>
      <c r="AH17" s="122"/>
      <c r="AI17" s="116" t="s">
        <v>39</v>
      </c>
    </row>
    <row r="18" spans="1:56" ht="15.75" customHeight="1">
      <c r="A18" s="138" t="s">
        <v>56</v>
      </c>
      <c r="B18" s="142"/>
      <c r="C18" s="125">
        <v>1100</v>
      </c>
      <c r="D18" s="126"/>
      <c r="E18" s="127" t="s">
        <v>69</v>
      </c>
      <c r="F18" s="108">
        <v>2480</v>
      </c>
      <c r="G18" s="109">
        <v>3800</v>
      </c>
      <c r="H18" s="128" t="s">
        <v>70</v>
      </c>
      <c r="I18" s="129"/>
      <c r="J18" s="129"/>
      <c r="K18" s="130"/>
      <c r="L18" s="113">
        <f t="shared" si="1"/>
        <v>0</v>
      </c>
      <c r="M18" s="131"/>
      <c r="N18" s="122"/>
      <c r="O18" s="116" t="s">
        <v>36</v>
      </c>
      <c r="P18" s="2"/>
      <c r="Q18" s="117"/>
      <c r="R18" s="19"/>
      <c r="S18" s="2"/>
      <c r="T18" s="2"/>
      <c r="U18" s="143" t="s">
        <v>71</v>
      </c>
      <c r="V18" s="144">
        <f>SUM(V16:V17)</f>
        <v>55115</v>
      </c>
      <c r="W18" s="145">
        <v>3080</v>
      </c>
      <c r="X18" s="146"/>
      <c r="Y18" s="147" t="s">
        <v>72</v>
      </c>
      <c r="Z18" s="148">
        <v>225</v>
      </c>
      <c r="AA18" s="149"/>
      <c r="AB18" s="150" t="s">
        <v>73</v>
      </c>
      <c r="AC18" s="151"/>
      <c r="AD18" s="151"/>
      <c r="AE18" s="151"/>
      <c r="AF18" s="152">
        <f t="shared" si="0"/>
        <v>0</v>
      </c>
      <c r="AG18" s="153"/>
      <c r="AH18" s="154"/>
      <c r="AI18" s="116" t="s">
        <v>39</v>
      </c>
      <c r="AK18" s="155"/>
      <c r="AL18" s="156"/>
      <c r="AM18" s="157"/>
      <c r="AN18" s="158"/>
      <c r="AO18" s="158"/>
      <c r="AP18" s="158"/>
    </row>
    <row r="19" spans="1:56" ht="15.75" customHeight="1">
      <c r="A19" s="138" t="s">
        <v>61</v>
      </c>
      <c r="B19" s="140">
        <f>SUM(F11:F21)</f>
        <v>35560</v>
      </c>
      <c r="C19" s="125">
        <v>1110</v>
      </c>
      <c r="D19" s="126"/>
      <c r="E19" s="127" t="s">
        <v>74</v>
      </c>
      <c r="F19" s="108">
        <v>2520</v>
      </c>
      <c r="G19" s="109">
        <v>7500</v>
      </c>
      <c r="H19" s="128" t="s">
        <v>75</v>
      </c>
      <c r="I19" s="129"/>
      <c r="J19" s="129"/>
      <c r="K19" s="130"/>
      <c r="L19" s="113">
        <f t="shared" si="1"/>
        <v>0</v>
      </c>
      <c r="M19" s="131"/>
      <c r="N19" s="122"/>
      <c r="O19" s="116" t="s">
        <v>36</v>
      </c>
      <c r="P19" s="2"/>
      <c r="Q19" s="117"/>
      <c r="R19" s="19"/>
      <c r="S19" s="2"/>
      <c r="T19" s="2"/>
      <c r="U19" s="123" t="s">
        <v>76</v>
      </c>
      <c r="V19" s="124"/>
      <c r="W19" s="159">
        <v>4010</v>
      </c>
      <c r="X19" s="160"/>
      <c r="Y19" s="127" t="s">
        <v>77</v>
      </c>
      <c r="Z19" s="108">
        <v>3650</v>
      </c>
      <c r="AA19" s="109">
        <v>9500</v>
      </c>
      <c r="AB19" s="161" t="s">
        <v>78</v>
      </c>
      <c r="AC19" s="162"/>
      <c r="AD19" s="162"/>
      <c r="AE19" s="162"/>
      <c r="AF19" s="163">
        <f t="shared" si="0"/>
        <v>0</v>
      </c>
      <c r="AG19" s="164"/>
      <c r="AH19" s="115"/>
      <c r="AI19" s="116" t="s">
        <v>39</v>
      </c>
    </row>
    <row r="20" spans="1:56" ht="15.75" customHeight="1">
      <c r="A20" s="141" t="s">
        <v>66</v>
      </c>
      <c r="B20" s="140">
        <f>SUM(G11:G21)</f>
        <v>55940</v>
      </c>
      <c r="C20" s="125">
        <v>1120</v>
      </c>
      <c r="D20" s="126"/>
      <c r="E20" s="127" t="s">
        <v>79</v>
      </c>
      <c r="F20" s="108">
        <v>2630</v>
      </c>
      <c r="G20" s="109">
        <v>4000</v>
      </c>
      <c r="H20" s="128" t="s">
        <v>80</v>
      </c>
      <c r="I20" s="129"/>
      <c r="J20" s="129"/>
      <c r="K20" s="130"/>
      <c r="L20" s="113">
        <f t="shared" si="1"/>
        <v>0</v>
      </c>
      <c r="M20" s="131"/>
      <c r="N20" s="122"/>
      <c r="O20" s="116" t="s">
        <v>36</v>
      </c>
      <c r="P20" s="2"/>
      <c r="Q20" s="117"/>
      <c r="R20" s="19"/>
      <c r="S20" s="2"/>
      <c r="T20" s="2"/>
      <c r="U20" s="123"/>
      <c r="V20" s="124"/>
      <c r="W20" s="125">
        <v>4012</v>
      </c>
      <c r="X20" s="126"/>
      <c r="Y20" s="127" t="s">
        <v>81</v>
      </c>
      <c r="Z20" s="108">
        <v>2850</v>
      </c>
      <c r="AA20" s="132">
        <v>9600</v>
      </c>
      <c r="AB20" s="119" t="s">
        <v>82</v>
      </c>
      <c r="AC20" s="120"/>
      <c r="AD20" s="120"/>
      <c r="AE20" s="120"/>
      <c r="AF20" s="121">
        <f t="shared" si="0"/>
        <v>0</v>
      </c>
      <c r="AG20" s="131"/>
      <c r="AH20" s="122"/>
      <c r="AI20" s="116" t="s">
        <v>39</v>
      </c>
    </row>
    <row r="21" spans="1:56" ht="15.75" customHeight="1">
      <c r="A21" s="143" t="s">
        <v>71</v>
      </c>
      <c r="B21" s="144">
        <f>SUM(B19:B20)</f>
        <v>91500</v>
      </c>
      <c r="C21" s="145">
        <v>1130</v>
      </c>
      <c r="D21" s="146"/>
      <c r="E21" s="147" t="s">
        <v>83</v>
      </c>
      <c r="F21" s="148">
        <v>4020</v>
      </c>
      <c r="G21" s="165">
        <v>5690</v>
      </c>
      <c r="H21" s="166" t="s">
        <v>84</v>
      </c>
      <c r="I21" s="167"/>
      <c r="J21" s="167"/>
      <c r="K21" s="168"/>
      <c r="L21" s="169">
        <f t="shared" si="1"/>
        <v>0</v>
      </c>
      <c r="M21" s="153"/>
      <c r="N21" s="170"/>
      <c r="O21" s="116" t="s">
        <v>36</v>
      </c>
      <c r="P21" s="2"/>
      <c r="Q21" s="117"/>
      <c r="R21" s="19"/>
      <c r="S21" s="2"/>
      <c r="T21" s="2"/>
      <c r="U21" s="123"/>
      <c r="V21" s="124"/>
      <c r="W21" s="125">
        <v>4020</v>
      </c>
      <c r="X21" s="126"/>
      <c r="Y21" s="127" t="s">
        <v>85</v>
      </c>
      <c r="Z21" s="108">
        <v>2680</v>
      </c>
      <c r="AA21" s="132">
        <v>7800</v>
      </c>
      <c r="AB21" s="119" t="s">
        <v>86</v>
      </c>
      <c r="AC21" s="120"/>
      <c r="AD21" s="120"/>
      <c r="AE21" s="120"/>
      <c r="AF21" s="121">
        <f t="shared" si="0"/>
        <v>0</v>
      </c>
      <c r="AG21" s="131"/>
      <c r="AH21" s="122"/>
      <c r="AI21" s="116" t="s">
        <v>39</v>
      </c>
    </row>
    <row r="22" spans="1:56" ht="15.75" customHeight="1">
      <c r="A22" s="123" t="s">
        <v>87</v>
      </c>
      <c r="B22" s="124"/>
      <c r="C22" s="159">
        <v>2015</v>
      </c>
      <c r="D22" s="160"/>
      <c r="E22" s="127" t="s">
        <v>88</v>
      </c>
      <c r="F22" s="171">
        <v>6800</v>
      </c>
      <c r="G22" s="172">
        <v>11920</v>
      </c>
      <c r="H22" s="110" t="s">
        <v>89</v>
      </c>
      <c r="I22" s="173"/>
      <c r="J22" s="173"/>
      <c r="K22" s="174"/>
      <c r="L22" s="175">
        <f t="shared" si="1"/>
        <v>0</v>
      </c>
      <c r="M22" s="164"/>
      <c r="N22" s="115"/>
      <c r="O22" s="116" t="s">
        <v>36</v>
      </c>
      <c r="P22" s="2"/>
      <c r="Q22" s="117"/>
      <c r="R22" s="19"/>
      <c r="S22" s="2"/>
      <c r="T22" s="2"/>
      <c r="U22" s="123"/>
      <c r="V22" s="124"/>
      <c r="W22" s="125">
        <v>4040</v>
      </c>
      <c r="X22" s="126"/>
      <c r="Y22" s="127" t="s">
        <v>90</v>
      </c>
      <c r="Z22" s="108">
        <v>1950</v>
      </c>
      <c r="AA22" s="132">
        <v>6950</v>
      </c>
      <c r="AB22" s="119" t="s">
        <v>91</v>
      </c>
      <c r="AC22" s="120"/>
      <c r="AD22" s="120"/>
      <c r="AE22" s="120"/>
      <c r="AF22" s="121">
        <f t="shared" si="0"/>
        <v>0</v>
      </c>
      <c r="AG22" s="131"/>
      <c r="AH22" s="122"/>
      <c r="AI22" s="116" t="s">
        <v>39</v>
      </c>
    </row>
    <row r="23" spans="1:56" ht="15.75" customHeight="1">
      <c r="A23" s="123"/>
      <c r="B23" s="124"/>
      <c r="C23" s="176">
        <v>2011</v>
      </c>
      <c r="D23" s="177"/>
      <c r="E23" s="135" t="s">
        <v>92</v>
      </c>
      <c r="F23" s="136" t="s">
        <v>93</v>
      </c>
      <c r="G23" s="136"/>
      <c r="H23" s="136"/>
      <c r="I23" s="136"/>
      <c r="J23" s="136"/>
      <c r="K23" s="136"/>
      <c r="L23" s="136"/>
      <c r="M23" s="136"/>
      <c r="N23" s="137"/>
      <c r="O23" s="116" t="s">
        <v>36</v>
      </c>
      <c r="P23" s="2"/>
      <c r="Q23" s="117"/>
      <c r="R23" s="19"/>
      <c r="S23" s="2"/>
      <c r="T23" s="2"/>
      <c r="U23" s="123"/>
      <c r="V23" s="124"/>
      <c r="W23" s="125">
        <v>4050</v>
      </c>
      <c r="X23" s="126"/>
      <c r="Y23" s="127" t="s">
        <v>94</v>
      </c>
      <c r="Z23" s="108">
        <v>2430</v>
      </c>
      <c r="AA23" s="132">
        <v>8200</v>
      </c>
      <c r="AB23" s="119" t="s">
        <v>95</v>
      </c>
      <c r="AC23" s="120"/>
      <c r="AD23" s="120"/>
      <c r="AE23" s="120"/>
      <c r="AF23" s="121">
        <f t="shared" si="0"/>
        <v>0</v>
      </c>
      <c r="AG23" s="131"/>
      <c r="AH23" s="122"/>
      <c r="AI23" s="116" t="s">
        <v>39</v>
      </c>
    </row>
    <row r="24" spans="1:56" ht="15.75" customHeight="1">
      <c r="A24" s="123"/>
      <c r="B24" s="124"/>
      <c r="C24" s="125">
        <v>2020</v>
      </c>
      <c r="D24" s="126"/>
      <c r="E24" s="127" t="s">
        <v>96</v>
      </c>
      <c r="F24" s="108">
        <v>4350</v>
      </c>
      <c r="G24" s="109">
        <v>7150</v>
      </c>
      <c r="H24" s="128" t="s">
        <v>97</v>
      </c>
      <c r="I24" s="129"/>
      <c r="J24" s="129"/>
      <c r="K24" s="130"/>
      <c r="L24" s="113">
        <f t="shared" ref="L24:L36" si="2">SUM(M24,N24)</f>
        <v>0</v>
      </c>
      <c r="M24" s="131"/>
      <c r="N24" s="122"/>
      <c r="O24" s="116" t="s">
        <v>36</v>
      </c>
      <c r="P24" s="2"/>
      <c r="Q24" s="117"/>
      <c r="R24" s="19"/>
      <c r="S24" s="2"/>
      <c r="T24" s="2"/>
      <c r="U24" s="123"/>
      <c r="V24" s="124"/>
      <c r="W24" s="125">
        <v>4060</v>
      </c>
      <c r="X24" s="126"/>
      <c r="Y24" s="127" t="s">
        <v>98</v>
      </c>
      <c r="Z24" s="108">
        <v>2640</v>
      </c>
      <c r="AA24" s="132">
        <v>8000</v>
      </c>
      <c r="AB24" s="119" t="s">
        <v>99</v>
      </c>
      <c r="AC24" s="120"/>
      <c r="AD24" s="120"/>
      <c r="AE24" s="120"/>
      <c r="AF24" s="121">
        <f t="shared" si="0"/>
        <v>0</v>
      </c>
      <c r="AG24" s="131"/>
      <c r="AH24" s="122"/>
      <c r="AI24" s="116" t="s">
        <v>39</v>
      </c>
    </row>
    <row r="25" spans="1:56" ht="15.75" customHeight="1">
      <c r="A25" s="123"/>
      <c r="B25" s="124"/>
      <c r="C25" s="125">
        <v>2025</v>
      </c>
      <c r="D25" s="126"/>
      <c r="E25" s="127" t="s">
        <v>100</v>
      </c>
      <c r="F25" s="108">
        <v>3710</v>
      </c>
      <c r="G25" s="109">
        <v>6200</v>
      </c>
      <c r="H25" s="128" t="s">
        <v>101</v>
      </c>
      <c r="I25" s="129"/>
      <c r="J25" s="129"/>
      <c r="K25" s="130"/>
      <c r="L25" s="113">
        <f t="shared" si="2"/>
        <v>0</v>
      </c>
      <c r="M25" s="131"/>
      <c r="N25" s="122"/>
      <c r="O25" s="116" t="s">
        <v>36</v>
      </c>
      <c r="P25" s="2"/>
      <c r="Q25" s="117"/>
      <c r="R25" s="19"/>
      <c r="S25" s="2"/>
      <c r="T25" s="2"/>
      <c r="U25" s="123"/>
      <c r="V25" s="124"/>
      <c r="W25" s="125">
        <v>4072</v>
      </c>
      <c r="X25" s="126"/>
      <c r="Y25" s="127" t="s">
        <v>102</v>
      </c>
      <c r="Z25" s="108">
        <v>3720</v>
      </c>
      <c r="AA25" s="132">
        <v>9450</v>
      </c>
      <c r="AB25" s="119" t="s">
        <v>103</v>
      </c>
      <c r="AC25" s="120"/>
      <c r="AD25" s="120"/>
      <c r="AE25" s="120"/>
      <c r="AF25" s="121">
        <f t="shared" si="0"/>
        <v>0</v>
      </c>
      <c r="AG25" s="131"/>
      <c r="AH25" s="122"/>
      <c r="AI25" s="116" t="s">
        <v>39</v>
      </c>
    </row>
    <row r="26" spans="1:56" ht="15.75" customHeight="1">
      <c r="A26" s="123"/>
      <c r="B26" s="124"/>
      <c r="C26" s="125">
        <v>2030</v>
      </c>
      <c r="D26" s="126"/>
      <c r="E26" s="127" t="s">
        <v>104</v>
      </c>
      <c r="F26" s="108">
        <v>2690</v>
      </c>
      <c r="G26" s="109">
        <v>6100</v>
      </c>
      <c r="H26" s="128" t="s">
        <v>105</v>
      </c>
      <c r="I26" s="129"/>
      <c r="J26" s="129"/>
      <c r="K26" s="130"/>
      <c r="L26" s="113">
        <f t="shared" si="2"/>
        <v>0</v>
      </c>
      <c r="M26" s="131"/>
      <c r="N26" s="122"/>
      <c r="O26" s="116" t="s">
        <v>36</v>
      </c>
      <c r="P26" s="2"/>
      <c r="Q26" s="117"/>
      <c r="R26" s="19"/>
      <c r="S26" s="2"/>
      <c r="T26" s="2"/>
      <c r="U26" s="138" t="s">
        <v>56</v>
      </c>
      <c r="V26" s="139"/>
      <c r="W26" s="125">
        <v>4080</v>
      </c>
      <c r="X26" s="126"/>
      <c r="Y26" s="127" t="s">
        <v>106</v>
      </c>
      <c r="Z26" s="108">
        <v>3300</v>
      </c>
      <c r="AA26" s="132">
        <v>5200</v>
      </c>
      <c r="AB26" s="119" t="s">
        <v>107</v>
      </c>
      <c r="AC26" s="120"/>
      <c r="AD26" s="120"/>
      <c r="AE26" s="120"/>
      <c r="AF26" s="121">
        <f t="shared" si="0"/>
        <v>0</v>
      </c>
      <c r="AG26" s="131"/>
      <c r="AH26" s="122"/>
      <c r="AI26" s="116" t="s">
        <v>39</v>
      </c>
    </row>
    <row r="27" spans="1:56" ht="15.75" customHeight="1">
      <c r="A27" s="123"/>
      <c r="B27" s="124"/>
      <c r="C27" s="125">
        <v>2040</v>
      </c>
      <c r="D27" s="126"/>
      <c r="E27" s="127" t="s">
        <v>108</v>
      </c>
      <c r="F27" s="108">
        <v>4410</v>
      </c>
      <c r="G27" s="109">
        <v>5150</v>
      </c>
      <c r="H27" s="128" t="s">
        <v>109</v>
      </c>
      <c r="I27" s="129"/>
      <c r="J27" s="129"/>
      <c r="K27" s="130"/>
      <c r="L27" s="113">
        <f t="shared" si="2"/>
        <v>0</v>
      </c>
      <c r="M27" s="131"/>
      <c r="N27" s="122"/>
      <c r="O27" s="116" t="s">
        <v>36</v>
      </c>
      <c r="P27" s="2"/>
      <c r="Q27" s="117"/>
      <c r="R27" s="19"/>
      <c r="S27" s="2"/>
      <c r="T27" s="2"/>
      <c r="U27" s="138" t="s">
        <v>61</v>
      </c>
      <c r="V27" s="140">
        <f>SUM(Z19:Z29)</f>
        <v>31870</v>
      </c>
      <c r="W27" s="125">
        <v>4090</v>
      </c>
      <c r="X27" s="126"/>
      <c r="Y27" s="127" t="s">
        <v>110</v>
      </c>
      <c r="Z27" s="108">
        <v>3340</v>
      </c>
      <c r="AA27" s="132">
        <v>4050</v>
      </c>
      <c r="AB27" s="119" t="s">
        <v>111</v>
      </c>
      <c r="AC27" s="120"/>
      <c r="AD27" s="120"/>
      <c r="AE27" s="120"/>
      <c r="AF27" s="121">
        <f t="shared" si="0"/>
        <v>0</v>
      </c>
      <c r="AG27" s="131"/>
      <c r="AH27" s="122"/>
      <c r="AI27" s="116" t="s">
        <v>39</v>
      </c>
    </row>
    <row r="28" spans="1:56" ht="15.75" customHeight="1">
      <c r="A28" s="138" t="s">
        <v>56</v>
      </c>
      <c r="B28" s="139"/>
      <c r="C28" s="125">
        <v>2050</v>
      </c>
      <c r="D28" s="126"/>
      <c r="E28" s="127" t="s">
        <v>112</v>
      </c>
      <c r="F28" s="108">
        <v>3780</v>
      </c>
      <c r="G28" s="132">
        <v>5130</v>
      </c>
      <c r="H28" s="128" t="s">
        <v>113</v>
      </c>
      <c r="I28" s="129"/>
      <c r="J28" s="129"/>
      <c r="K28" s="130"/>
      <c r="L28" s="113">
        <f t="shared" si="2"/>
        <v>0</v>
      </c>
      <c r="M28" s="131"/>
      <c r="N28" s="122"/>
      <c r="O28" s="116" t="s">
        <v>36</v>
      </c>
      <c r="P28" s="2"/>
      <c r="Q28" s="117"/>
      <c r="R28" s="19"/>
      <c r="S28" s="2"/>
      <c r="T28" s="2"/>
      <c r="U28" s="141" t="s">
        <v>66</v>
      </c>
      <c r="V28" s="140">
        <f>SUM(AA19:AA29)</f>
        <v>78850</v>
      </c>
      <c r="W28" s="125">
        <v>4100</v>
      </c>
      <c r="X28" s="126"/>
      <c r="Y28" s="127" t="s">
        <v>114</v>
      </c>
      <c r="Z28" s="108">
        <v>2660</v>
      </c>
      <c r="AA28" s="132">
        <v>5750</v>
      </c>
      <c r="AB28" s="119" t="s">
        <v>115</v>
      </c>
      <c r="AC28" s="120"/>
      <c r="AD28" s="120"/>
      <c r="AE28" s="120"/>
      <c r="AF28" s="121">
        <f t="shared" si="0"/>
        <v>0</v>
      </c>
      <c r="AG28" s="131"/>
      <c r="AH28" s="122"/>
      <c r="AI28" s="116" t="s">
        <v>39</v>
      </c>
      <c r="AP28" s="178"/>
      <c r="AQ28" s="178"/>
      <c r="AR28" s="178"/>
      <c r="AY28" s="178"/>
      <c r="AZ28" s="178"/>
      <c r="BA28" s="178"/>
    </row>
    <row r="29" spans="1:56" ht="15.75" customHeight="1" thickBot="1">
      <c r="A29" s="138" t="s">
        <v>61</v>
      </c>
      <c r="B29" s="140">
        <f>SUM(F22:F31)</f>
        <v>35280</v>
      </c>
      <c r="C29" s="125">
        <v>2055</v>
      </c>
      <c r="D29" s="126"/>
      <c r="E29" s="127" t="s">
        <v>116</v>
      </c>
      <c r="F29" s="108">
        <v>2240</v>
      </c>
      <c r="G29" s="172">
        <v>4100</v>
      </c>
      <c r="H29" s="128" t="s">
        <v>117</v>
      </c>
      <c r="I29" s="129"/>
      <c r="J29" s="129"/>
      <c r="K29" s="130"/>
      <c r="L29" s="113">
        <f t="shared" si="2"/>
        <v>0</v>
      </c>
      <c r="M29" s="131"/>
      <c r="N29" s="122"/>
      <c r="O29" s="116" t="s">
        <v>36</v>
      </c>
      <c r="P29" s="2"/>
      <c r="Q29" s="117"/>
      <c r="R29" s="19"/>
      <c r="S29" s="2"/>
      <c r="T29" s="2"/>
      <c r="U29" s="179" t="s">
        <v>71</v>
      </c>
      <c r="V29" s="180">
        <f>SUM(V27:V28)</f>
        <v>110720</v>
      </c>
      <c r="W29" s="181">
        <v>4102</v>
      </c>
      <c r="X29" s="182"/>
      <c r="Y29" s="183" t="s">
        <v>118</v>
      </c>
      <c r="Z29" s="184">
        <v>2650</v>
      </c>
      <c r="AA29" s="185">
        <v>4350</v>
      </c>
      <c r="AB29" s="186" t="s">
        <v>119</v>
      </c>
      <c r="AC29" s="187"/>
      <c r="AD29" s="187"/>
      <c r="AE29" s="187"/>
      <c r="AF29" s="188">
        <f t="shared" si="0"/>
        <v>0</v>
      </c>
      <c r="AG29" s="189"/>
      <c r="AH29" s="190"/>
      <c r="AI29" s="116" t="s">
        <v>39</v>
      </c>
      <c r="AO29" s="191"/>
      <c r="AP29" s="178"/>
      <c r="AQ29" s="178"/>
      <c r="AR29" s="178"/>
      <c r="AY29" s="178"/>
      <c r="AZ29" s="178"/>
      <c r="BA29" s="178"/>
    </row>
    <row r="30" spans="1:56" ht="15.75" customHeight="1">
      <c r="A30" s="141" t="s">
        <v>66</v>
      </c>
      <c r="B30" s="140">
        <f>SUM(G22:G31)</f>
        <v>58110</v>
      </c>
      <c r="C30" s="125">
        <v>2060</v>
      </c>
      <c r="D30" s="126"/>
      <c r="E30" s="127" t="s">
        <v>120</v>
      </c>
      <c r="F30" s="108">
        <v>3290</v>
      </c>
      <c r="G30" s="109">
        <v>3950</v>
      </c>
      <c r="H30" s="128" t="s">
        <v>121</v>
      </c>
      <c r="I30" s="129"/>
      <c r="J30" s="129"/>
      <c r="K30" s="130"/>
      <c r="L30" s="113">
        <f t="shared" si="2"/>
        <v>0</v>
      </c>
      <c r="M30" s="131"/>
      <c r="N30" s="122"/>
      <c r="O30" s="116" t="s">
        <v>36</v>
      </c>
      <c r="P30" s="2"/>
      <c r="Q30" s="117"/>
      <c r="R30" s="19"/>
      <c r="S30" s="2"/>
      <c r="T30" s="2"/>
      <c r="U30" s="192" t="s">
        <v>122</v>
      </c>
      <c r="V30" s="192"/>
      <c r="W30" s="192"/>
      <c r="X30" s="192"/>
      <c r="Y30" s="192"/>
      <c r="Z30" s="192"/>
      <c r="AA30" s="192"/>
      <c r="AB30" s="192"/>
      <c r="AC30" s="192"/>
      <c r="AD30" s="192"/>
      <c r="AE30" s="192"/>
      <c r="AF30" s="192"/>
      <c r="AG30" s="192"/>
      <c r="AH30" s="192"/>
      <c r="AI30" s="116" t="s">
        <v>39</v>
      </c>
      <c r="AP30" s="178"/>
      <c r="AQ30" s="178"/>
      <c r="AR30" s="178"/>
      <c r="AY30" s="178"/>
      <c r="AZ30" s="178"/>
      <c r="BA30" s="178"/>
    </row>
    <row r="31" spans="1:56" ht="15.75" customHeight="1">
      <c r="A31" s="143" t="s">
        <v>71</v>
      </c>
      <c r="B31" s="144">
        <f>SUM(B29:B30)</f>
        <v>93390</v>
      </c>
      <c r="C31" s="145">
        <v>2070</v>
      </c>
      <c r="D31" s="146"/>
      <c r="E31" s="147" t="s">
        <v>123</v>
      </c>
      <c r="F31" s="148">
        <v>4010</v>
      </c>
      <c r="G31" s="165">
        <v>8410</v>
      </c>
      <c r="H31" s="166" t="s">
        <v>124</v>
      </c>
      <c r="I31" s="167"/>
      <c r="J31" s="167"/>
      <c r="K31" s="168"/>
      <c r="L31" s="169">
        <f t="shared" si="2"/>
        <v>0</v>
      </c>
      <c r="M31" s="153"/>
      <c r="N31" s="170"/>
      <c r="O31" s="116" t="s">
        <v>36</v>
      </c>
      <c r="P31" s="2"/>
      <c r="Q31" s="117"/>
      <c r="R31" s="19"/>
      <c r="S31" s="2"/>
      <c r="T31" s="2"/>
      <c r="U31" s="193"/>
      <c r="V31" s="193"/>
      <c r="W31" s="194"/>
      <c r="X31" s="194"/>
      <c r="Y31" s="195"/>
      <c r="Z31" s="196"/>
      <c r="AA31" s="197"/>
      <c r="AB31" s="198"/>
      <c r="AC31" s="197"/>
      <c r="AD31" s="197"/>
      <c r="AE31" s="197"/>
      <c r="AF31" s="199"/>
      <c r="AG31" s="200"/>
      <c r="AH31" s="200"/>
      <c r="AI31" s="116" t="s">
        <v>39</v>
      </c>
      <c r="AP31" s="178"/>
      <c r="AQ31" s="178"/>
      <c r="AR31" s="178"/>
      <c r="AY31" s="178"/>
      <c r="AZ31" s="178"/>
      <c r="BA31" s="178"/>
    </row>
    <row r="32" spans="1:56" ht="15.75" customHeight="1">
      <c r="A32" s="123" t="s">
        <v>125</v>
      </c>
      <c r="B32" s="124"/>
      <c r="C32" s="159">
        <v>2080</v>
      </c>
      <c r="D32" s="160"/>
      <c r="E32" s="127" t="s">
        <v>126</v>
      </c>
      <c r="F32" s="201">
        <v>4400</v>
      </c>
      <c r="G32" s="172">
        <v>7100</v>
      </c>
      <c r="H32" s="110" t="s">
        <v>127</v>
      </c>
      <c r="I32" s="173"/>
      <c r="J32" s="173"/>
      <c r="K32" s="174"/>
      <c r="L32" s="175">
        <f t="shared" si="2"/>
        <v>0</v>
      </c>
      <c r="M32" s="164"/>
      <c r="N32" s="115"/>
      <c r="O32" s="116" t="s">
        <v>36</v>
      </c>
      <c r="P32" s="2"/>
      <c r="Q32" s="117"/>
      <c r="R32" s="19"/>
      <c r="S32" s="2"/>
      <c r="T32" s="2"/>
      <c r="U32" s="202"/>
      <c r="V32" s="193"/>
      <c r="W32" s="194"/>
      <c r="X32" s="194"/>
      <c r="Y32" s="195"/>
      <c r="Z32" s="196"/>
      <c r="AA32" s="197"/>
      <c r="AB32" s="198"/>
      <c r="AC32" s="197"/>
      <c r="AD32" s="197"/>
      <c r="AE32" s="197"/>
      <c r="AF32" s="199"/>
      <c r="AG32" s="200"/>
      <c r="AH32" s="200"/>
      <c r="AI32" s="116" t="s">
        <v>39</v>
      </c>
      <c r="AT32" s="203"/>
      <c r="AU32" s="203"/>
      <c r="BC32" s="203"/>
      <c r="BD32" s="203"/>
    </row>
    <row r="33" spans="1:45" ht="15.75" customHeight="1">
      <c r="A33" s="138" t="s">
        <v>56</v>
      </c>
      <c r="B33" s="2"/>
      <c r="C33" s="125">
        <v>2090</v>
      </c>
      <c r="D33" s="126"/>
      <c r="E33" s="127" t="s">
        <v>128</v>
      </c>
      <c r="F33" s="108">
        <v>3710</v>
      </c>
      <c r="G33" s="109">
        <v>5970</v>
      </c>
      <c r="H33" s="128" t="s">
        <v>129</v>
      </c>
      <c r="I33" s="129"/>
      <c r="J33" s="129"/>
      <c r="K33" s="130"/>
      <c r="L33" s="113">
        <f t="shared" si="2"/>
        <v>0</v>
      </c>
      <c r="M33" s="131"/>
      <c r="N33" s="122"/>
      <c r="O33" s="116" t="s">
        <v>36</v>
      </c>
      <c r="P33" s="2"/>
      <c r="Q33" s="117"/>
      <c r="R33" s="19"/>
      <c r="S33" s="2"/>
      <c r="T33" s="2"/>
      <c r="U33" s="204"/>
      <c r="V33" s="205"/>
      <c r="W33" s="194"/>
      <c r="X33" s="194"/>
      <c r="Y33" s="195"/>
      <c r="Z33" s="196"/>
      <c r="AA33" s="197"/>
      <c r="AB33" s="198"/>
      <c r="AC33" s="197"/>
      <c r="AD33" s="197"/>
      <c r="AE33" s="197"/>
      <c r="AF33" s="199"/>
      <c r="AG33" s="200"/>
      <c r="AH33" s="200"/>
      <c r="AI33" s="116" t="s">
        <v>39</v>
      </c>
    </row>
    <row r="34" spans="1:45" ht="15.75" customHeight="1">
      <c r="A34" s="138" t="s">
        <v>61</v>
      </c>
      <c r="B34" s="140">
        <f>SUM(F32:F36)</f>
        <v>18530</v>
      </c>
      <c r="C34" s="125">
        <v>2100</v>
      </c>
      <c r="D34" s="126"/>
      <c r="E34" s="127" t="s">
        <v>130</v>
      </c>
      <c r="F34" s="108">
        <v>4190</v>
      </c>
      <c r="G34" s="109">
        <v>5200</v>
      </c>
      <c r="H34" s="128" t="s">
        <v>131</v>
      </c>
      <c r="I34" s="129"/>
      <c r="J34" s="129"/>
      <c r="K34" s="130"/>
      <c r="L34" s="113">
        <f t="shared" si="2"/>
        <v>0</v>
      </c>
      <c r="M34" s="131"/>
      <c r="N34" s="122"/>
      <c r="O34" s="116" t="s">
        <v>36</v>
      </c>
      <c r="P34" s="2"/>
      <c r="Q34" s="117"/>
      <c r="R34" s="19"/>
      <c r="S34" s="2"/>
      <c r="T34" s="2"/>
      <c r="V34" s="2"/>
      <c r="W34" s="2"/>
      <c r="X34" s="2"/>
      <c r="Y34" s="2"/>
      <c r="Z34" s="2"/>
      <c r="AA34" s="19"/>
      <c r="AB34" s="206"/>
      <c r="AC34" s="206"/>
      <c r="AD34" s="206"/>
      <c r="AE34" s="206"/>
      <c r="AF34" s="207"/>
      <c r="AG34" s="117"/>
      <c r="AH34" s="117"/>
      <c r="AI34" s="2"/>
    </row>
    <row r="35" spans="1:45" ht="15.75" customHeight="1">
      <c r="A35" s="141" t="s">
        <v>66</v>
      </c>
      <c r="B35" s="140">
        <f>SUM(G32:G36)</f>
        <v>28870</v>
      </c>
      <c r="C35" s="125">
        <v>2120</v>
      </c>
      <c r="D35" s="126"/>
      <c r="E35" s="127" t="s">
        <v>132</v>
      </c>
      <c r="F35" s="108">
        <v>2670</v>
      </c>
      <c r="G35" s="109">
        <v>4500</v>
      </c>
      <c r="H35" s="128" t="s">
        <v>133</v>
      </c>
      <c r="I35" s="129"/>
      <c r="J35" s="129"/>
      <c r="K35" s="130"/>
      <c r="L35" s="113">
        <f t="shared" si="2"/>
        <v>0</v>
      </c>
      <c r="M35" s="131"/>
      <c r="N35" s="122"/>
      <c r="O35" s="116" t="s">
        <v>36</v>
      </c>
      <c r="P35" s="2"/>
      <c r="Q35" s="117"/>
      <c r="R35" s="19"/>
      <c r="S35" s="2"/>
      <c r="T35" s="2"/>
      <c r="U35" s="2"/>
      <c r="V35" s="2"/>
      <c r="W35" s="2"/>
      <c r="X35" s="2"/>
      <c r="Y35" s="2"/>
      <c r="Z35" s="2"/>
      <c r="AA35" s="2"/>
      <c r="AB35" s="2"/>
      <c r="AC35" s="2"/>
      <c r="AD35" s="2"/>
      <c r="AE35" s="2"/>
      <c r="AF35" s="2"/>
      <c r="AG35" s="2"/>
      <c r="AH35" s="2"/>
      <c r="AI35" s="2"/>
      <c r="AS35" s="178"/>
    </row>
    <row r="36" spans="1:45" ht="15.75" customHeight="1" thickBot="1">
      <c r="A36" s="179" t="s">
        <v>71</v>
      </c>
      <c r="B36" s="180">
        <f>SUM(B34:B35)</f>
        <v>47400</v>
      </c>
      <c r="C36" s="181">
        <v>2130</v>
      </c>
      <c r="D36" s="182"/>
      <c r="E36" s="183" t="s">
        <v>134</v>
      </c>
      <c r="F36" s="184">
        <v>3560</v>
      </c>
      <c r="G36" s="208">
        <v>6100</v>
      </c>
      <c r="H36" s="209" t="s">
        <v>135</v>
      </c>
      <c r="I36" s="210"/>
      <c r="J36" s="210"/>
      <c r="K36" s="211"/>
      <c r="L36" s="212">
        <f t="shared" si="2"/>
        <v>0</v>
      </c>
      <c r="M36" s="189"/>
      <c r="N36" s="190"/>
      <c r="O36" s="116" t="s">
        <v>36</v>
      </c>
      <c r="P36" s="2"/>
      <c r="Q36" s="2"/>
      <c r="R36" s="2"/>
      <c r="S36" s="2"/>
      <c r="T36" s="2"/>
      <c r="U36" s="2"/>
      <c r="V36" s="1"/>
      <c r="W36" s="1"/>
      <c r="X36" s="213"/>
      <c r="Y36" s="2"/>
      <c r="Z36" s="2"/>
      <c r="AA36" s="19"/>
      <c r="AB36" s="2"/>
      <c r="AC36" s="2"/>
      <c r="AD36" s="15"/>
      <c r="AE36" s="15"/>
      <c r="AF36" s="15"/>
      <c r="AG36" s="117"/>
      <c r="AH36" s="117"/>
      <c r="AI36" s="2"/>
    </row>
    <row r="37" spans="1:45" ht="15.75" customHeight="1">
      <c r="A37" s="214"/>
      <c r="B37"/>
      <c r="C37"/>
      <c r="D37" s="214"/>
      <c r="E37" s="215"/>
      <c r="F37" s="215"/>
      <c r="G37" s="215"/>
      <c r="H37" s="215"/>
      <c r="I37" s="215"/>
      <c r="J37" s="215"/>
      <c r="K37" s="215"/>
      <c r="L37" s="215"/>
      <c r="M37" s="215"/>
      <c r="N37" s="215"/>
      <c r="O37" s="215"/>
      <c r="P37" s="215"/>
      <c r="Q37"/>
      <c r="R37" s="216"/>
      <c r="S37"/>
      <c r="X37" s="1"/>
      <c r="Y37" s="1"/>
      <c r="Z37" s="2"/>
      <c r="AA37" s="19"/>
      <c r="AB37" s="2"/>
      <c r="AC37" s="2"/>
      <c r="AD37" s="15"/>
      <c r="AE37" s="15"/>
      <c r="AF37" s="15"/>
      <c r="AG37" s="117"/>
      <c r="AH37" s="117"/>
      <c r="AI37" s="2"/>
    </row>
    <row r="38" spans="1:45" ht="15.75" hidden="1" customHeight="1">
      <c r="A38" s="2"/>
      <c r="B38" s="2"/>
      <c r="C38" s="2"/>
      <c r="D38" s="2"/>
      <c r="E38" s="2"/>
      <c r="F38" s="2"/>
      <c r="G38" s="2"/>
      <c r="H38" s="2"/>
      <c r="I38" s="2"/>
      <c r="J38" s="2"/>
      <c r="K38" s="2"/>
      <c r="L38" s="2"/>
      <c r="M38" s="2"/>
      <c r="N38" s="2"/>
      <c r="O38" s="2"/>
      <c r="P38" s="2"/>
      <c r="Q38" s="2"/>
      <c r="R38" s="2"/>
      <c r="S38" s="2"/>
      <c r="T38" s="2"/>
      <c r="U38" s="2"/>
      <c r="V38" s="80"/>
      <c r="W38" s="80"/>
      <c r="X38" s="213"/>
      <c r="Y38" s="2"/>
      <c r="Z38" s="2"/>
      <c r="AA38" s="19"/>
      <c r="AB38" s="2"/>
      <c r="AC38" s="2"/>
      <c r="AD38" s="80"/>
      <c r="AE38" s="80"/>
      <c r="AF38" s="80"/>
      <c r="AG38" s="213"/>
      <c r="AH38" s="2"/>
      <c r="AI38" s="2"/>
    </row>
    <row r="39" spans="1:45" ht="15.75" hidden="1" customHeight="1">
      <c r="A39" s="2"/>
      <c r="B39" s="2"/>
      <c r="C39" s="2"/>
      <c r="D39" s="2"/>
      <c r="E39" s="2"/>
      <c r="F39" s="2"/>
      <c r="G39" s="2"/>
      <c r="H39" s="2"/>
      <c r="I39" s="2"/>
      <c r="J39" s="2"/>
      <c r="K39" s="2"/>
      <c r="L39" s="2"/>
      <c r="M39" s="2"/>
      <c r="N39" s="2"/>
      <c r="O39" s="2"/>
      <c r="P39" s="2"/>
      <c r="Q39" s="2"/>
      <c r="R39" s="2"/>
      <c r="S39" s="2"/>
      <c r="T39" s="2"/>
      <c r="U39" s="80"/>
      <c r="V39" s="80"/>
      <c r="W39" s="80"/>
      <c r="X39" s="213"/>
      <c r="Y39" s="2"/>
      <c r="Z39" s="2"/>
      <c r="AA39" s="19"/>
      <c r="AB39" s="2"/>
      <c r="AC39" s="2"/>
      <c r="AD39" s="80"/>
      <c r="AE39" s="80"/>
      <c r="AF39" s="80"/>
      <c r="AG39" s="213"/>
      <c r="AH39" s="2"/>
      <c r="AI39" s="2"/>
    </row>
    <row r="40" spans="1:45" ht="15.75" customHeight="1">
      <c r="A40" s="217" t="s">
        <v>136</v>
      </c>
      <c r="B40" s="218"/>
      <c r="C40" s="2"/>
      <c r="D40" s="2"/>
      <c r="E40" s="2"/>
      <c r="F40" s="2"/>
      <c r="G40" s="2"/>
      <c r="H40" s="2"/>
      <c r="I40" s="2"/>
      <c r="J40" s="2"/>
      <c r="K40" s="2"/>
      <c r="L40" s="2"/>
      <c r="M40" s="2"/>
      <c r="N40" s="2"/>
      <c r="O40" s="2"/>
      <c r="P40" s="2"/>
      <c r="Q40" s="2"/>
      <c r="R40" s="2"/>
      <c r="S40" s="2"/>
      <c r="T40" s="2"/>
      <c r="U40" s="2"/>
      <c r="V40" s="2"/>
      <c r="W40" s="80"/>
      <c r="X40" s="213"/>
      <c r="Y40" s="2"/>
      <c r="Z40" s="2"/>
      <c r="AA40" s="19"/>
      <c r="AB40" s="2"/>
      <c r="AC40" s="2"/>
      <c r="AD40" s="2"/>
      <c r="AE40" s="2"/>
      <c r="AF40" s="80"/>
      <c r="AG40" s="213"/>
      <c r="AH40" s="2"/>
      <c r="AI40" s="2"/>
    </row>
    <row r="41" spans="1:45" s="156" customFormat="1" ht="15.75" customHeight="1">
      <c r="A41" s="217" t="s">
        <v>137</v>
      </c>
      <c r="B41" s="218"/>
      <c r="C41" s="218"/>
      <c r="D41" s="218"/>
      <c r="E41" s="218"/>
      <c r="F41" s="218"/>
      <c r="G41" s="218"/>
      <c r="H41" s="218"/>
      <c r="I41" s="218"/>
      <c r="J41" s="218"/>
      <c r="K41" s="218"/>
      <c r="L41" s="218"/>
      <c r="M41" s="218"/>
      <c r="N41" s="219"/>
      <c r="O41" s="218"/>
      <c r="P41" s="218"/>
      <c r="Q41" s="218"/>
      <c r="R41" s="218"/>
      <c r="S41" s="218"/>
      <c r="T41" s="218"/>
      <c r="AB41" s="155"/>
      <c r="AC41" s="155"/>
      <c r="AD41" s="155"/>
      <c r="AE41" s="155"/>
      <c r="AF41" s="155"/>
      <c r="AG41" s="155"/>
      <c r="AH41" s="155"/>
      <c r="AI41" s="155"/>
    </row>
    <row r="42" spans="1:45" s="156" customFormat="1" ht="15.75" customHeight="1">
      <c r="A42" s="157" t="s">
        <v>138</v>
      </c>
      <c r="B42" s="1"/>
      <c r="C42" s="218"/>
      <c r="D42" s="218"/>
      <c r="E42" s="218"/>
      <c r="F42" s="218"/>
      <c r="G42" s="218"/>
      <c r="H42" s="218"/>
      <c r="I42" s="218"/>
      <c r="J42" s="218"/>
      <c r="K42" s="218"/>
      <c r="L42" s="218"/>
      <c r="M42" s="218"/>
      <c r="N42" s="219"/>
      <c r="O42" s="218"/>
      <c r="P42" s="218"/>
      <c r="Q42" s="218"/>
      <c r="R42" s="218"/>
      <c r="S42" s="218"/>
      <c r="T42" s="218"/>
      <c r="AB42" s="155"/>
      <c r="AC42" s="155"/>
      <c r="AD42" s="155"/>
      <c r="AE42" s="155"/>
      <c r="AF42" s="155"/>
      <c r="AG42" s="155"/>
      <c r="AH42" s="155"/>
      <c r="AI42" s="155"/>
    </row>
    <row r="43" spans="1:45" ht="15.75" customHeight="1">
      <c r="A43" s="157" t="s">
        <v>139</v>
      </c>
      <c r="B43" s="1"/>
      <c r="C43" s="1"/>
      <c r="D43" s="1"/>
      <c r="E43" s="1"/>
      <c r="F43" s="1"/>
      <c r="G43" s="1"/>
      <c r="H43" s="1"/>
      <c r="I43" s="1"/>
      <c r="J43" s="1"/>
      <c r="K43" s="1"/>
      <c r="L43" s="1"/>
      <c r="M43" s="1"/>
      <c r="N43" s="1"/>
      <c r="O43" s="1"/>
      <c r="P43" s="1"/>
      <c r="Q43" s="1"/>
      <c r="R43" s="1"/>
      <c r="S43" s="1"/>
      <c r="T43" s="1"/>
      <c r="AB43" s="2"/>
      <c r="AC43" s="2"/>
      <c r="AD43" s="2"/>
      <c r="AE43" s="2"/>
      <c r="AF43" s="2"/>
      <c r="AG43" s="2"/>
      <c r="AH43" s="2"/>
      <c r="AI43" s="2"/>
    </row>
    <row r="44" spans="1:45" ht="15.75" customHeight="1">
      <c r="A44" s="157" t="s">
        <v>140</v>
      </c>
      <c r="B44" s="1"/>
      <c r="C44" s="1"/>
      <c r="D44" s="1"/>
      <c r="E44" s="1"/>
      <c r="F44" s="1"/>
      <c r="G44" s="1"/>
      <c r="H44" s="1"/>
      <c r="I44" s="1"/>
      <c r="J44" s="1"/>
      <c r="K44" s="1"/>
      <c r="L44" s="1"/>
      <c r="M44" s="1"/>
      <c r="N44" s="1"/>
      <c r="O44" s="1"/>
      <c r="P44" s="1"/>
      <c r="Q44" s="1"/>
      <c r="R44" s="1"/>
      <c r="S44" s="1"/>
      <c r="T44" s="1"/>
      <c r="AB44" s="2"/>
      <c r="AC44" s="2"/>
      <c r="AD44" s="2"/>
      <c r="AE44" s="213"/>
      <c r="AF44" s="2"/>
      <c r="AG44" s="2"/>
      <c r="AH44" s="2"/>
      <c r="AI44" s="2"/>
    </row>
    <row r="45" spans="1:45" ht="15.75" customHeight="1">
      <c r="A45" s="157" t="s">
        <v>141</v>
      </c>
      <c r="C45" s="1"/>
      <c r="D45" s="1"/>
      <c r="E45" s="1"/>
      <c r="F45" s="1"/>
      <c r="G45" s="1"/>
      <c r="H45" s="1"/>
      <c r="I45" s="1"/>
      <c r="J45" s="1"/>
      <c r="K45" s="1"/>
      <c r="L45" s="1"/>
      <c r="M45" s="1"/>
      <c r="N45" s="1"/>
      <c r="O45" s="2"/>
      <c r="P45" s="2"/>
      <c r="Q45" s="2"/>
      <c r="R45" s="2"/>
      <c r="S45" s="1"/>
      <c r="T45" s="1"/>
      <c r="AB45" s="2"/>
      <c r="AC45" s="2"/>
      <c r="AD45" s="2"/>
      <c r="AE45" s="213"/>
      <c r="AF45" s="220" t="s">
        <v>142</v>
      </c>
      <c r="AG45" s="221"/>
      <c r="AH45" s="222">
        <f>SUM(B19,B29,B34,V16,V27)</f>
        <v>144105</v>
      </c>
      <c r="AI45" s="1"/>
    </row>
    <row r="46" spans="1:45" ht="15.75" customHeight="1">
      <c r="A46" s="157" t="s">
        <v>143</v>
      </c>
      <c r="B46" s="1"/>
      <c r="C46" s="1"/>
      <c r="D46" s="1"/>
      <c r="E46" s="1"/>
      <c r="F46" s="1"/>
      <c r="G46" s="1"/>
      <c r="H46" s="1"/>
      <c r="I46" s="1"/>
      <c r="J46" s="1"/>
      <c r="K46" s="1"/>
      <c r="L46" s="1"/>
      <c r="M46" s="1"/>
      <c r="N46" s="1"/>
      <c r="O46" s="2"/>
      <c r="P46" s="2"/>
      <c r="Q46" s="2"/>
      <c r="R46" s="223"/>
      <c r="S46" s="1"/>
      <c r="T46" s="1"/>
      <c r="U46" s="1"/>
      <c r="V46" s="1"/>
      <c r="W46" s="1"/>
      <c r="X46" s="1"/>
      <c r="AB46" s="2"/>
      <c r="AC46" s="2"/>
      <c r="AD46" s="1"/>
      <c r="AE46" s="1"/>
      <c r="AF46" s="224" t="s">
        <v>144</v>
      </c>
      <c r="AG46" s="225"/>
      <c r="AH46" s="226">
        <f>SUM(B20,B30,B35,V17,V28)</f>
        <v>254020</v>
      </c>
      <c r="AI46" s="1"/>
    </row>
    <row r="47" spans="1:45" ht="15.75" customHeight="1">
      <c r="A47" s="157" t="s">
        <v>145</v>
      </c>
      <c r="B47" s="1"/>
      <c r="C47" s="1"/>
      <c r="D47" s="1"/>
      <c r="E47" s="1"/>
      <c r="F47" s="1"/>
      <c r="G47" s="1"/>
      <c r="H47" s="1"/>
      <c r="I47" s="1"/>
      <c r="J47" s="1"/>
      <c r="K47" s="1"/>
      <c r="L47" s="1"/>
      <c r="M47" s="1"/>
      <c r="N47" s="1"/>
      <c r="O47" s="1"/>
      <c r="P47" s="1"/>
      <c r="Q47" s="1"/>
      <c r="R47" s="223"/>
      <c r="S47" s="1"/>
      <c r="T47" s="1"/>
      <c r="AB47" s="1"/>
      <c r="AC47" s="1"/>
      <c r="AD47" s="1"/>
      <c r="AE47" s="1"/>
      <c r="AF47" s="227" t="s">
        <v>146</v>
      </c>
      <c r="AG47" s="228"/>
      <c r="AH47" s="229">
        <f>SUM(B21,B31,B36,V18,V29)</f>
        <v>398125</v>
      </c>
      <c r="AI47" s="1"/>
    </row>
    <row r="48" spans="1:45" ht="15.75" customHeight="1">
      <c r="A48" s="157" t="s">
        <v>147</v>
      </c>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230"/>
      <c r="AG48" s="230"/>
      <c r="AH48" s="231"/>
      <c r="AI48" s="1"/>
    </row>
    <row r="56" spans="1:20" ht="12" customHeight="1">
      <c r="A56" s="203"/>
      <c r="B56" s="232"/>
      <c r="C56" s="232"/>
      <c r="D56" s="232"/>
      <c r="E56" s="232"/>
      <c r="F56" s="232"/>
      <c r="G56" s="232"/>
      <c r="H56" s="232"/>
      <c r="I56" s="232"/>
      <c r="J56" s="232"/>
      <c r="K56" s="232"/>
      <c r="L56" s="232"/>
      <c r="M56" s="232"/>
      <c r="N56" s="232"/>
      <c r="O56" s="232"/>
      <c r="P56" s="232"/>
      <c r="Q56" s="232"/>
      <c r="R56" s="232"/>
      <c r="S56" s="232"/>
      <c r="T56" s="232"/>
    </row>
  </sheetData>
  <sheetProtection algorithmName="SHA-512" hashValue="dtYKfsNnKXiiUeF/wUDeIKQIibbGXKvNfEkON+mEFm7unexscAwc61UzLo4YtGTxIe9yp0Xcjr4FumiMoiq6Dw==" saltValue="xDV5pgdgi/0ZQRHn4g3jgw==" spinCount="100000" sheet="1" scenarios="1" formatCells="0" autoFilter="0"/>
  <protectedRanges>
    <protectedRange sqref="Z45:AA46 Y46 R46" name="範囲1"/>
  </protectedRanges>
  <mergeCells count="94">
    <mergeCell ref="C34:D34"/>
    <mergeCell ref="C35:D35"/>
    <mergeCell ref="C36:D36"/>
    <mergeCell ref="A56:T56"/>
    <mergeCell ref="A32:B32"/>
    <mergeCell ref="C32:D32"/>
    <mergeCell ref="W32:X32"/>
    <mergeCell ref="AT32:AU32"/>
    <mergeCell ref="BC32:BD32"/>
    <mergeCell ref="C33:D33"/>
    <mergeCell ref="W33:X33"/>
    <mergeCell ref="C29:D29"/>
    <mergeCell ref="W29:X29"/>
    <mergeCell ref="C30:D30"/>
    <mergeCell ref="U30:AH30"/>
    <mergeCell ref="C31:D31"/>
    <mergeCell ref="W31:X31"/>
    <mergeCell ref="W25:X25"/>
    <mergeCell ref="C26:D26"/>
    <mergeCell ref="W26:X26"/>
    <mergeCell ref="C27:D27"/>
    <mergeCell ref="W27:X27"/>
    <mergeCell ref="C28:D28"/>
    <mergeCell ref="W28:X28"/>
    <mergeCell ref="W21:X21"/>
    <mergeCell ref="A22:B27"/>
    <mergeCell ref="C22:D22"/>
    <mergeCell ref="W22:X22"/>
    <mergeCell ref="C23:D23"/>
    <mergeCell ref="F23:N23"/>
    <mergeCell ref="W23:X23"/>
    <mergeCell ref="C24:D24"/>
    <mergeCell ref="W24:X24"/>
    <mergeCell ref="C25:D25"/>
    <mergeCell ref="C17:D17"/>
    <mergeCell ref="W17:X17"/>
    <mergeCell ref="C18:D18"/>
    <mergeCell ref="W18:X18"/>
    <mergeCell ref="C19:D19"/>
    <mergeCell ref="U19:V25"/>
    <mergeCell ref="W19:X19"/>
    <mergeCell ref="C20:D20"/>
    <mergeCell ref="W20:X20"/>
    <mergeCell ref="C21:D21"/>
    <mergeCell ref="W13:X13"/>
    <mergeCell ref="C14:D14"/>
    <mergeCell ref="W14:X14"/>
    <mergeCell ref="C15:D15"/>
    <mergeCell ref="W15:X15"/>
    <mergeCell ref="C16:D16"/>
    <mergeCell ref="W16:X16"/>
    <mergeCell ref="A11:B11"/>
    <mergeCell ref="C11:D11"/>
    <mergeCell ref="U11:V11"/>
    <mergeCell ref="W11:X11"/>
    <mergeCell ref="A12:B17"/>
    <mergeCell ref="C12:D12"/>
    <mergeCell ref="U12:V14"/>
    <mergeCell ref="W12:X12"/>
    <mergeCell ref="C13:D13"/>
    <mergeCell ref="F13:N13"/>
    <mergeCell ref="AA7:AH7"/>
    <mergeCell ref="O9:T9"/>
    <mergeCell ref="U9:V9"/>
    <mergeCell ref="A10:B10"/>
    <mergeCell ref="C10:D10"/>
    <mergeCell ref="U10:V10"/>
    <mergeCell ref="W10:X10"/>
    <mergeCell ref="A7:C7"/>
    <mergeCell ref="D7:F7"/>
    <mergeCell ref="G7:L7"/>
    <mergeCell ref="M7:N7"/>
    <mergeCell ref="O7:V7"/>
    <mergeCell ref="X7:Z7"/>
    <mergeCell ref="D6:F6"/>
    <mergeCell ref="G6:L6"/>
    <mergeCell ref="M6:N6"/>
    <mergeCell ref="O6:V6"/>
    <mergeCell ref="X6:Z6"/>
    <mergeCell ref="AA6:AH6"/>
    <mergeCell ref="X4:Z4"/>
    <mergeCell ref="AD4:AG4"/>
    <mergeCell ref="A5:C5"/>
    <mergeCell ref="D5:F5"/>
    <mergeCell ref="G5:T5"/>
    <mergeCell ref="U5:W5"/>
    <mergeCell ref="X5:Z5"/>
    <mergeCell ref="AD5:AG5"/>
    <mergeCell ref="A2:B2"/>
    <mergeCell ref="C2:G2"/>
    <mergeCell ref="L2:M2"/>
    <mergeCell ref="D4:F4"/>
    <mergeCell ref="G4:T4"/>
    <mergeCell ref="U4:W4"/>
  </mergeCells>
  <phoneticPr fontId="4"/>
  <conditionalFormatting sqref="O11:O12 O14:O36">
    <cfRule type="expression" dxfId="4" priority="2" stopIfTrue="1">
      <formula>$N11/$G11&gt;$M11/$F11</formula>
    </cfRule>
  </conditionalFormatting>
  <conditionalFormatting sqref="O13">
    <cfRule type="expression" dxfId="3" priority="3" stopIfTrue="1">
      <formula>$N13/$G13&gt;$M13/#REF!</formula>
    </cfRule>
  </conditionalFormatting>
  <conditionalFormatting sqref="AI11:AI33">
    <cfRule type="expression" dxfId="2" priority="1" stopIfTrue="1">
      <formula>$AH11/$AA11&gt;$AG11/$Z11</formula>
    </cfRule>
  </conditionalFormatting>
  <dataValidations count="47">
    <dataValidation allowBlank="1" showErrorMessage="1" promptTitle="配布要項" prompt="毎月3回_x000a_道新読者：木朝刊_x000a_未購読者：木～金　_x000a_詳細は申込書下部配布要項もしくは実施カレンダーをご覧ください" sqref="D5:F5" xr:uid="{9147F5D7-9F95-4192-AA51-489243B3C7F7}"/>
    <dataValidation allowBlank="1" showInputMessage="1" showErrorMessage="1" prompt="かわぞえきた" sqref="Y11" xr:uid="{8F2748D4-7159-4AC3-B8DC-C9678B55058C}"/>
    <dataValidation allowBlank="1" showInputMessage="1" showErrorMessage="1" prompt="もなみ" sqref="Y12" xr:uid="{5675ED8F-C1BC-4BC4-B919-340AFA8FB5CC}"/>
    <dataValidation allowBlank="1" showInputMessage="1" showErrorMessage="1" prompt="すみかわよじょう" sqref="Y13" xr:uid="{D74BEE8E-3852-4BA6-B55E-CAB4EF304994}"/>
    <dataValidation allowBlank="1" showInputMessage="1" showErrorMessage="1" prompt="すみかわ" sqref="Y14" xr:uid="{E7FC648A-EBEF-4007-91D8-AD39189036A9}"/>
    <dataValidation allowBlank="1" showInputMessage="1" showErrorMessage="1" prompt="まこまない" sqref="Y15" xr:uid="{BAC98C8A-F835-4247-BA90-719F854F5018}"/>
    <dataValidation allowBlank="1" showInputMessage="1" showErrorMessage="1" prompt="いしやま" sqref="Y16" xr:uid="{D95DDEF3-1B3B-444F-8376-30A001BD51E1}"/>
    <dataValidation allowBlank="1" showInputMessage="1" showErrorMessage="1" prompt="ふじの" sqref="Y17" xr:uid="{4850B3FC-8686-4D9E-9311-CBB7B460FFE3}"/>
    <dataValidation allowBlank="1" showInputMessage="1" showErrorMessage="1" prompt="じょうざんけい" sqref="Y18" xr:uid="{5531EB23-924C-407C-A4BF-43931DA99BA6}"/>
    <dataValidation allowBlank="1" showInputMessage="1" showErrorMessage="1" prompt="とよひらちゅうおう" sqref="Y19" xr:uid="{AF3DBBBD-4614-46B1-A7C7-711CBD6A0DCA}"/>
    <dataValidation allowBlank="1" showInputMessage="1" showErrorMessage="1" prompt="このはな" sqref="Y20" xr:uid="{4B121505-4C13-4730-897A-43180F8162B8}"/>
    <dataValidation allowBlank="1" showInputMessage="1" showErrorMessage="1" prompt="みその" sqref="Y21" xr:uid="{93F782B3-4D53-4D2A-A76B-76F102EA2E08}"/>
    <dataValidation allowBlank="1" showInputMessage="1" showErrorMessage="1" prompt="ひらぎし" sqref="Y22" xr:uid="{877A5F26-02CB-4551-8B2A-4127A2957C94}"/>
    <dataValidation allowBlank="1" showInputMessage="1" showErrorMessage="1" prompt="なかのしま" sqref="Y23" xr:uid="{ED8EAAD8-78C1-4D1C-9DCA-92DB4B792188}"/>
    <dataValidation allowBlank="1" showInputMessage="1" showErrorMessage="1" prompt="なんごう" sqref="Y24" xr:uid="{0A01F27C-EB83-4DEA-AD86-F05297E66DC3}"/>
    <dataValidation allowBlank="1" showInputMessage="1" showErrorMessage="1" prompt="つきさむ" sqref="Y25" xr:uid="{7B6AB17C-B98E-44B2-B4B8-A0BD1D9DBBFD}"/>
    <dataValidation allowBlank="1" showInputMessage="1" showErrorMessage="1" prompt="ふくずみ" sqref="Y26" xr:uid="{C09BB553-D011-4A71-999F-7206256B2910}"/>
    <dataValidation allowBlank="1" showInputMessage="1" showErrorMessage="1" prompt="にしおか" sqref="Y27" xr:uid="{2A0E8DD5-6CFF-4D24-97AE-AE6789C0BC68}"/>
    <dataValidation allowBlank="1" showInputMessage="1" showErrorMessage="1" prompt="つきさむひがし" sqref="Y28" xr:uid="{34247F54-5393-4121-AF61-6FF6796CECA0}"/>
    <dataValidation allowBlank="1" showInputMessage="1" showErrorMessage="1" prompt="きたのどおり" sqref="Y29" xr:uid="{94D31E19-6F2B-4249-8225-62BE277A4DDB}"/>
    <dataValidation allowBlank="1" showInputMessage="1" showErrorMessage="1" prompt="やまのて" sqref="E23" xr:uid="{22A793F8-986E-4365-B8A4-8840BEB8E64D}"/>
    <dataValidation allowBlank="1" showInputMessage="1" showErrorMessage="1" prompt="ことに" sqref="E24" xr:uid="{B652B574-7965-4503-9260-84B3F096F4D6}"/>
    <dataValidation allowBlank="1" showInputMessage="1" showErrorMessage="1" prompt="はちけん" sqref="E25" xr:uid="{1B678F95-EA30-4F78-ACD3-9C83D14A2B75}"/>
    <dataValidation allowBlank="1" showInputMessage="1" showErrorMessage="1" prompt="はっさむ" sqref="E26" xr:uid="{2BBBAC75-4C40-4C6B-B997-588F6D2503DC}"/>
    <dataValidation allowBlank="1" showInputMessage="1" showErrorMessage="1" prompt="しんはっさむ" sqref="E27" xr:uid="{B42699C8-0DF5-4BB5-80C4-7F8ACD641BC2}"/>
    <dataValidation allowBlank="1" showInputMessage="1" showErrorMessage="1" prompt="にしの" sqref="E28" xr:uid="{5D33C0A4-7576-45BA-9D08-CE8E10E27EEC}"/>
    <dataValidation allowBlank="1" showInputMessage="1" showErrorMessage="1" prompt="にしのきた" sqref="E29" xr:uid="{0687CE98-AA8F-4003-A0C8-D3C2F355FDD3}"/>
    <dataValidation allowBlank="1" showInputMessage="1" showErrorMessage="1" prompt="にしのみなみ" sqref="E30" xr:uid="{8A7B38BF-9282-45C3-A5D3-BB02BAA37647}"/>
    <dataValidation allowBlank="1" showInputMessage="1" showErrorMessage="1" prompt="みやのさわ" sqref="E31" xr:uid="{7EE59ACB-5F8C-4F96-A937-9AA0AC39F363}"/>
    <dataValidation allowBlank="1" showInputMessage="1" showErrorMessage="1" prompt="ていねちゅうおう" sqref="E32" xr:uid="{361F59B2-8E91-4D02-8D2F-B4700E8DD524}"/>
    <dataValidation allowBlank="1" showInputMessage="1" showErrorMessage="1" prompt="ていねとみおか" sqref="E33" xr:uid="{705731F8-8CE4-4A80-BF46-21FA31C80598}"/>
    <dataValidation allowBlank="1" showInputMessage="1" showErrorMessage="1" prompt="ていねまえだ" sqref="E34" xr:uid="{A6189C38-7A6F-47B4-9A34-F7836834F9DB}"/>
    <dataValidation allowBlank="1" showInputMessage="1" showErrorMessage="1" prompt="ていねいなほ" sqref="E35" xr:uid="{F96C6A2A-A859-4EC0-9C7D-6FEA788C34CB}"/>
    <dataValidation allowBlank="1" showInputMessage="1" showErrorMessage="1" prompt="ていねほしおき" sqref="E36" xr:uid="{C7201670-D790-407E-A8D1-13A66473EFC0}"/>
    <dataValidation allowBlank="1" showInputMessage="1" showErrorMessage="1" prompt="みやのもり" sqref="E22" xr:uid="{4596D5B7-1631-4368-BA8D-BE0F95113F68}"/>
    <dataValidation allowBlank="1" showInputMessage="1" showErrorMessage="1" prompt="こうさい" sqref="E18" xr:uid="{338A5967-BC85-4D10-9537-4317DFD8573E}"/>
    <dataValidation allowBlank="1" showInputMessage="1" showErrorMessage="1" prompt="そうえんちゅうおうきた" sqref="E12" xr:uid="{0B86464C-9DAB-4EA7-B49C-8ADA0258FE45}"/>
    <dataValidation allowBlank="1" showInputMessage="1" showErrorMessage="1" prompt="そうえんちゅうおう" sqref="E13" xr:uid="{DF47AC44-4F2F-40AE-B810-E153E1303999}"/>
    <dataValidation allowBlank="1" showInputMessage="1" showErrorMessage="1" prompt="ちゅうおうみなみ" sqref="E14" xr:uid="{F7100F95-5B93-4708-9C42-2A907A968FF4}"/>
    <dataValidation allowBlank="1" showInputMessage="1" showErrorMessage="1" prompt="あけぼの" sqref="E15" xr:uid="{E637E04A-258F-4F8D-8245-DD336A79D3EC}"/>
    <dataValidation allowBlank="1" showInputMessage="1" showErrorMessage="1" prompt="みなみまるやま" sqref="E16" xr:uid="{DF42B6D2-7855-4F2C-A1C6-18065339F1B1}"/>
    <dataValidation allowBlank="1" showInputMessage="1" showErrorMessage="1" prompt="にしまるやま" sqref="E17" xr:uid="{AE6FA7A2-F5F0-4E61-8DB6-338CE4B6BCD5}"/>
    <dataValidation allowBlank="1" showInputMessage="1" showErrorMessage="1" prompt="きたまるやま" sqref="E19" xr:uid="{4FB3BDE0-5EF2-4063-BA8F-393E3512D93A}"/>
    <dataValidation allowBlank="1" showInputMessage="1" showErrorMessage="1" prompt="ひがしやまはな" sqref="E20" xr:uid="{78C60582-4465-425F-86AA-2154994FA773}"/>
    <dataValidation allowBlank="1" showInputMessage="1" showErrorMessage="1" prompt="にしやまはな" sqref="E21" xr:uid="{DCCB8858-10A2-49A4-B815-4F4E4BB6A09F}"/>
    <dataValidation allowBlank="1" showInputMessage="1" showErrorMessage="1" prompt="ちゅうおうひがし" sqref="E11" xr:uid="{FA51CB56-055F-49D4-8490-D7E1C9AD6FA3}"/>
    <dataValidation type="whole" errorStyle="information" allowBlank="1" showInputMessage="1" showErrorMessage="1" errorTitle="定数オーバー" error="定数オーバーです。" sqref="AH11:AH17 M24:N36 M11:N12 M14:N22 AH19:AH29 AG11:AG29 AG31:AH33" xr:uid="{F7DBBC3F-AE44-4D78-AC97-F1F9DCF0DDC9}">
      <formula1>0</formula1>
      <formula2>F11</formula2>
    </dataValidation>
  </dataValidations>
  <printOptions horizontalCentered="1" verticalCentered="1"/>
  <pageMargins left="0.19685039370078741" right="0" top="0.31496062992125984" bottom="0.31496062992125984" header="0.19685039370078741" footer="0.19685039370078741"/>
  <pageSetup paperSize="9" scale="76" orientation="landscape" cellComments="asDisplayed" r:id="rId1"/>
  <headerFooter alignWithMargins="0"/>
  <rowBreaks count="2" manualBreakCount="2">
    <brk id="1" max="34" man="1"/>
    <brk id="13" max="34" man="1"/>
  </rowBreaks>
  <colBreaks count="2" manualBreakCount="2">
    <brk id="4" max="46" man="1"/>
    <brk id="11" max="47"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C67361-E5DD-4AFD-AA9D-9DBCD572372A}">
  <sheetPr>
    <tabColor rgb="FFFF0000"/>
    <pageSetUpPr fitToPage="1"/>
  </sheetPr>
  <dimension ref="A1:AI57"/>
  <sheetViews>
    <sheetView showGridLines="0" showZeros="0" view="pageBreakPreview" zoomScale="75" zoomScaleNormal="75" zoomScaleSheetLayoutView="75" workbookViewId="0"/>
  </sheetViews>
  <sheetFormatPr defaultColWidth="8.09765625" defaultRowHeight="12" customHeight="1"/>
  <cols>
    <col min="1" max="1" width="1.59765625" style="4" customWidth="1"/>
    <col min="2" max="2" width="4.8984375" style="4" customWidth="1"/>
    <col min="3" max="4" width="2.69921875" style="4" customWidth="1"/>
    <col min="5" max="5" width="8.69921875" style="4" customWidth="1"/>
    <col min="6" max="7" width="7.69921875" style="4" customWidth="1"/>
    <col min="8" max="8" width="10.09765625" style="4" hidden="1" customWidth="1"/>
    <col min="9" max="11" width="0.59765625" style="4" hidden="1" customWidth="1"/>
    <col min="12" max="14" width="7.69921875" style="4" customWidth="1"/>
    <col min="15" max="15" width="2" style="4" customWidth="1"/>
    <col min="16" max="18" width="1" style="4" customWidth="1"/>
    <col min="19" max="20" width="3" style="4" customWidth="1"/>
    <col min="21" max="21" width="1.59765625" style="4" customWidth="1"/>
    <col min="22" max="22" width="4.8984375" style="4" customWidth="1"/>
    <col min="23" max="23" width="5.59765625" style="4" customWidth="1"/>
    <col min="24" max="24" width="0.59765625" style="4" customWidth="1"/>
    <col min="25" max="25" width="8.69921875" style="4" customWidth="1"/>
    <col min="26" max="27" width="7.69921875" style="4" customWidth="1"/>
    <col min="28" max="28" width="11.69921875" style="4" hidden="1" customWidth="1"/>
    <col min="29" max="31" width="0.59765625" style="4" hidden="1" customWidth="1"/>
    <col min="32" max="34" width="7.69921875" style="4" customWidth="1"/>
    <col min="35" max="35" width="2" style="4" customWidth="1"/>
    <col min="36" max="16384" width="8.09765625" style="4"/>
  </cols>
  <sheetData>
    <row r="1" spans="1:35" ht="3.75" customHeight="1">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row>
    <row r="2" spans="1:35" ht="18" customHeight="1">
      <c r="A2" s="233" t="s">
        <v>148</v>
      </c>
      <c r="B2" s="234"/>
      <c r="C2" s="235" t="s">
        <v>149</v>
      </c>
      <c r="D2" s="236"/>
      <c r="E2" s="236"/>
      <c r="F2" s="236"/>
      <c r="G2" s="237"/>
      <c r="H2" s="9"/>
      <c r="I2" s="1"/>
      <c r="J2" s="10">
        <v>38404</v>
      </c>
      <c r="K2" s="10"/>
      <c r="L2" s="238">
        <v>45536</v>
      </c>
      <c r="M2" s="238"/>
      <c r="N2" s="12" t="s">
        <v>150</v>
      </c>
      <c r="O2" s="1"/>
      <c r="P2" s="1"/>
      <c r="Q2" s="13"/>
      <c r="R2" s="1"/>
      <c r="S2" s="1"/>
      <c r="T2" s="1"/>
      <c r="U2" s="1"/>
      <c r="V2" s="14"/>
      <c r="W2" s="14"/>
      <c r="X2" s="1"/>
      <c r="Y2" s="15"/>
      <c r="Z2" s="1"/>
      <c r="AA2" s="16" t="s">
        <v>3</v>
      </c>
      <c r="AB2" s="1"/>
      <c r="AC2" s="1"/>
      <c r="AD2" s="1"/>
      <c r="AE2" s="1"/>
      <c r="AF2" s="13"/>
      <c r="AG2" s="17"/>
      <c r="AH2" s="18" t="s">
        <v>4</v>
      </c>
      <c r="AI2" s="1"/>
    </row>
    <row r="3" spans="1:35" ht="4.5" customHeight="1" thickBot="1">
      <c r="A3" s="19"/>
      <c r="B3" s="19"/>
      <c r="C3" s="19"/>
      <c r="D3" s="19"/>
      <c r="E3" s="19"/>
      <c r="F3" s="19"/>
      <c r="G3" s="19"/>
      <c r="H3" s="15"/>
      <c r="I3" s="15"/>
      <c r="J3" s="15"/>
      <c r="K3" s="15"/>
      <c r="L3" s="239"/>
      <c r="M3" s="15"/>
      <c r="N3" s="15"/>
      <c r="O3" s="15"/>
      <c r="P3" s="15"/>
      <c r="Q3" s="15"/>
      <c r="R3" s="2"/>
      <c r="S3" s="15"/>
      <c r="T3" s="15"/>
      <c r="U3" s="15"/>
      <c r="V3" s="15"/>
      <c r="W3" s="15"/>
      <c r="X3" s="15"/>
      <c r="Y3" s="15"/>
      <c r="Z3" s="20"/>
      <c r="AA3" s="2"/>
      <c r="AB3" s="2"/>
      <c r="AC3" s="2"/>
      <c r="AD3" s="15"/>
      <c r="AE3" s="15"/>
      <c r="AF3" s="15"/>
      <c r="AG3" s="15"/>
      <c r="AH3" s="15"/>
      <c r="AI3" s="15"/>
    </row>
    <row r="4" spans="1:35" ht="13.5" customHeight="1" thickTop="1">
      <c r="A4" s="21" t="s">
        <v>5</v>
      </c>
      <c r="B4" s="22"/>
      <c r="C4" s="240"/>
      <c r="D4" s="24" t="s">
        <v>6</v>
      </c>
      <c r="E4" s="25"/>
      <c r="F4" s="26"/>
      <c r="G4" s="241" t="s">
        <v>7</v>
      </c>
      <c r="H4" s="242"/>
      <c r="I4" s="242"/>
      <c r="J4" s="242"/>
      <c r="K4" s="242"/>
      <c r="L4" s="242"/>
      <c r="M4" s="242"/>
      <c r="N4" s="242"/>
      <c r="O4" s="242"/>
      <c r="P4" s="242"/>
      <c r="Q4" s="242"/>
      <c r="R4" s="242"/>
      <c r="S4" s="242"/>
      <c r="T4" s="242"/>
      <c r="U4" s="27" t="s">
        <v>8</v>
      </c>
      <c r="V4" s="25"/>
      <c r="W4" s="25"/>
      <c r="X4" s="24" t="s">
        <v>9</v>
      </c>
      <c r="Y4" s="25"/>
      <c r="Z4" s="28"/>
      <c r="AA4" s="29" t="s">
        <v>10</v>
      </c>
      <c r="AB4" s="243"/>
      <c r="AC4" s="243"/>
      <c r="AD4" s="31" t="s">
        <v>11</v>
      </c>
      <c r="AE4" s="31"/>
      <c r="AF4" s="31"/>
      <c r="AG4" s="31"/>
      <c r="AH4" s="32" t="s">
        <v>12</v>
      </c>
      <c r="AI4" s="2"/>
    </row>
    <row r="5" spans="1:35" ht="24.75" customHeight="1" thickBot="1">
      <c r="A5" s="33"/>
      <c r="B5" s="34"/>
      <c r="C5" s="35"/>
      <c r="D5" s="36">
        <f>'1-A.札幌市 【dDe】'!D5</f>
        <v>0</v>
      </c>
      <c r="E5" s="244"/>
      <c r="F5" s="244"/>
      <c r="G5" s="38">
        <f>'1-A.札幌市 【dDe】'!G5</f>
        <v>0</v>
      </c>
      <c r="H5" s="245"/>
      <c r="I5" s="245"/>
      <c r="J5" s="245"/>
      <c r="K5" s="245"/>
      <c r="L5" s="245"/>
      <c r="M5" s="245"/>
      <c r="N5" s="245"/>
      <c r="O5" s="245"/>
      <c r="P5" s="245"/>
      <c r="Q5" s="245"/>
      <c r="R5" s="245"/>
      <c r="S5" s="245"/>
      <c r="T5" s="246"/>
      <c r="U5" s="41">
        <f>'1-A.札幌市 【dDe】'!U5</f>
        <v>0</v>
      </c>
      <c r="V5" s="247"/>
      <c r="W5" s="247"/>
      <c r="X5" s="43">
        <f>'1-A.札幌市 【dDe】'!X5</f>
        <v>0</v>
      </c>
      <c r="Y5" s="248"/>
      <c r="Z5" s="249"/>
      <c r="AA5" s="46">
        <f>'1-A.札幌市 【dDe】'!AA5</f>
        <v>0</v>
      </c>
      <c r="AB5" s="250"/>
      <c r="AC5" s="250"/>
      <c r="AD5" s="251">
        <f>'1-A.札幌市 【dDe】'!AD5</f>
        <v>0</v>
      </c>
      <c r="AE5" s="252"/>
      <c r="AF5" s="252"/>
      <c r="AG5" s="252"/>
      <c r="AH5" s="51">
        <f>'1-A.札幌市 【dDe】'!AH5</f>
        <v>0</v>
      </c>
      <c r="AI5" s="19"/>
    </row>
    <row r="6" spans="1:35" ht="13.5" customHeight="1" thickTop="1">
      <c r="A6" s="21" t="s">
        <v>13</v>
      </c>
      <c r="B6" s="22"/>
      <c r="C6" s="240"/>
      <c r="D6" s="52" t="s">
        <v>14</v>
      </c>
      <c r="E6" s="53"/>
      <c r="F6" s="54"/>
      <c r="G6" s="52" t="s">
        <v>151</v>
      </c>
      <c r="H6" s="53"/>
      <c r="I6" s="53"/>
      <c r="J6" s="53"/>
      <c r="K6" s="53"/>
      <c r="L6" s="54"/>
      <c r="M6" s="55" t="s">
        <v>152</v>
      </c>
      <c r="N6" s="56"/>
      <c r="O6" s="56" t="s">
        <v>153</v>
      </c>
      <c r="P6" s="56"/>
      <c r="Q6" s="56"/>
      <c r="R6" s="56"/>
      <c r="S6" s="56"/>
      <c r="T6" s="56"/>
      <c r="U6" s="56"/>
      <c r="V6" s="57"/>
      <c r="W6" s="58"/>
      <c r="X6" s="24" t="s">
        <v>18</v>
      </c>
      <c r="Y6" s="25"/>
      <c r="Z6" s="25"/>
      <c r="AA6" s="59" t="s">
        <v>154</v>
      </c>
      <c r="AB6" s="60"/>
      <c r="AC6" s="60"/>
      <c r="AD6" s="60"/>
      <c r="AE6" s="60"/>
      <c r="AF6" s="60"/>
      <c r="AG6" s="60"/>
      <c r="AH6" s="61"/>
      <c r="AI6" s="2"/>
    </row>
    <row r="7" spans="1:35" ht="24.75" customHeight="1" thickBot="1">
      <c r="A7" s="33"/>
      <c r="B7" s="62"/>
      <c r="C7" s="63"/>
      <c r="D7" s="64">
        <f>SUM(G7,'1-A.札幌市 【dDe】'!G7)</f>
        <v>0</v>
      </c>
      <c r="E7" s="65"/>
      <c r="F7" s="66"/>
      <c r="G7" s="64">
        <f>SUM(M7,O7)</f>
        <v>0</v>
      </c>
      <c r="H7" s="65"/>
      <c r="I7" s="65"/>
      <c r="J7" s="65"/>
      <c r="K7" s="65"/>
      <c r="L7" s="66"/>
      <c r="M7" s="67">
        <f>SUM(M11:M36,AG11:AG28)</f>
        <v>0</v>
      </c>
      <c r="N7" s="68"/>
      <c r="O7" s="68">
        <f>SUM(N11:N36,AH11:AH28)</f>
        <v>0</v>
      </c>
      <c r="P7" s="68"/>
      <c r="Q7" s="68"/>
      <c r="R7" s="68"/>
      <c r="S7" s="68"/>
      <c r="T7" s="68"/>
      <c r="U7" s="68"/>
      <c r="V7" s="69"/>
      <c r="W7" s="70"/>
      <c r="X7" s="71">
        <f>'1-A.札幌市 【dDe】'!X7</f>
        <v>0</v>
      </c>
      <c r="Y7" s="72"/>
      <c r="Z7" s="72"/>
      <c r="AA7" s="73">
        <f>'1-A.札幌市 【dDe】'!AA7</f>
        <v>0</v>
      </c>
      <c r="AB7" s="42"/>
      <c r="AC7" s="42"/>
      <c r="AD7" s="42"/>
      <c r="AE7" s="42"/>
      <c r="AF7" s="42"/>
      <c r="AG7" s="42"/>
      <c r="AH7" s="74"/>
      <c r="AI7" s="1"/>
    </row>
    <row r="8" spans="1:35" ht="11.4" hidden="1" customHeight="1" thickBot="1">
      <c r="A8" s="75"/>
      <c r="B8" s="75"/>
      <c r="C8" s="1"/>
      <c r="D8" s="76" t="str">
        <f>CHOOSE(WEEKDAY(D5),"日","月","火","水","木","金","土")</f>
        <v>土</v>
      </c>
      <c r="E8" s="77"/>
      <c r="F8" s="77"/>
      <c r="G8" s="77"/>
      <c r="H8" s="77"/>
      <c r="I8" s="77"/>
      <c r="J8" s="77"/>
      <c r="K8" s="77"/>
      <c r="L8" s="77"/>
      <c r="M8" s="77"/>
      <c r="N8" s="77"/>
      <c r="O8" s="78"/>
      <c r="P8" s="78"/>
      <c r="Q8" s="79"/>
      <c r="R8" s="79"/>
      <c r="S8" s="79"/>
      <c r="T8" s="79"/>
      <c r="U8" s="79"/>
      <c r="V8" s="78"/>
      <c r="W8" s="78"/>
      <c r="AC8" s="80"/>
      <c r="AD8" s="80"/>
      <c r="AE8" s="80"/>
      <c r="AF8" s="1"/>
      <c r="AG8" s="1"/>
      <c r="AH8" s="1"/>
      <c r="AI8" s="1"/>
    </row>
    <row r="9" spans="1:35" ht="15.75" customHeight="1" thickBot="1">
      <c r="A9" s="81" t="s">
        <v>155</v>
      </c>
      <c r="B9" s="82"/>
      <c r="C9" s="82"/>
      <c r="D9" s="82"/>
      <c r="E9" s="82"/>
      <c r="F9" s="82"/>
      <c r="G9" s="82"/>
      <c r="H9" s="253"/>
      <c r="I9" s="254"/>
      <c r="J9" s="254"/>
      <c r="K9" s="254"/>
      <c r="L9" s="253"/>
      <c r="M9" s="84" t="s">
        <v>21</v>
      </c>
      <c r="N9" s="85">
        <f>SUM('1-A.札幌市 【dDe】'!M7,M7)</f>
        <v>0</v>
      </c>
      <c r="O9" s="86" t="s">
        <v>22</v>
      </c>
      <c r="P9" s="86"/>
      <c r="Q9" s="86"/>
      <c r="R9" s="86"/>
      <c r="S9" s="86"/>
      <c r="T9" s="86"/>
      <c r="U9" s="87">
        <f>SUM('1-A.札幌市 【dDe】'!O7,O7)</f>
        <v>0</v>
      </c>
      <c r="V9" s="87"/>
      <c r="W9" s="80"/>
      <c r="X9" s="80"/>
      <c r="Y9" s="80"/>
      <c r="Z9" s="80"/>
      <c r="AA9" s="80"/>
      <c r="AB9" s="80"/>
      <c r="AC9" s="80"/>
      <c r="AD9" s="80"/>
      <c r="AE9" s="80"/>
      <c r="AF9" s="80"/>
      <c r="AG9" s="80"/>
      <c r="AH9" s="80"/>
      <c r="AI9" s="2"/>
    </row>
    <row r="10" spans="1:35" ht="15.75" customHeight="1">
      <c r="A10" s="88" t="s">
        <v>23</v>
      </c>
      <c r="B10" s="89"/>
      <c r="C10" s="90" t="s">
        <v>24</v>
      </c>
      <c r="D10" s="89"/>
      <c r="E10" s="100" t="s">
        <v>25</v>
      </c>
      <c r="F10" s="255" t="s">
        <v>26</v>
      </c>
      <c r="G10" s="93" t="s">
        <v>27</v>
      </c>
      <c r="H10" s="94" t="s">
        <v>32</v>
      </c>
      <c r="I10" s="102"/>
      <c r="J10" s="102"/>
      <c r="K10" s="102"/>
      <c r="L10" s="94" t="s">
        <v>29</v>
      </c>
      <c r="M10" s="256" t="s">
        <v>30</v>
      </c>
      <c r="N10" s="99" t="s">
        <v>31</v>
      </c>
      <c r="O10" s="257"/>
      <c r="P10" s="257"/>
      <c r="Q10" s="2"/>
      <c r="R10" s="2"/>
      <c r="S10" s="257"/>
      <c r="T10" s="257"/>
      <c r="U10" s="88" t="s">
        <v>23</v>
      </c>
      <c r="V10" s="89"/>
      <c r="W10" s="90" t="s">
        <v>24</v>
      </c>
      <c r="X10" s="89"/>
      <c r="Y10" s="92" t="s">
        <v>25</v>
      </c>
      <c r="Z10" s="92" t="s">
        <v>26</v>
      </c>
      <c r="AA10" s="100" t="s">
        <v>27</v>
      </c>
      <c r="AB10" s="101" t="s">
        <v>32</v>
      </c>
      <c r="AC10" s="102"/>
      <c r="AD10" s="102"/>
      <c r="AE10" s="102"/>
      <c r="AF10" s="94" t="s">
        <v>29</v>
      </c>
      <c r="AG10" s="98" t="s">
        <v>30</v>
      </c>
      <c r="AH10" s="99" t="s">
        <v>31</v>
      </c>
      <c r="AI10" s="2"/>
    </row>
    <row r="11" spans="1:35" ht="15.75" customHeight="1">
      <c r="A11" s="123" t="s">
        <v>156</v>
      </c>
      <c r="B11" s="124"/>
      <c r="C11" s="159">
        <v>4110</v>
      </c>
      <c r="D11" s="160"/>
      <c r="E11" s="127" t="s">
        <v>157</v>
      </c>
      <c r="F11" s="108">
        <v>3770</v>
      </c>
      <c r="G11" s="109">
        <v>6420</v>
      </c>
      <c r="H11" s="161" t="s">
        <v>158</v>
      </c>
      <c r="I11" s="162"/>
      <c r="J11" s="162"/>
      <c r="K11" s="162"/>
      <c r="L11" s="163">
        <f t="shared" ref="L11:L28" si="0">SUM(M11,N11)</f>
        <v>0</v>
      </c>
      <c r="M11" s="164"/>
      <c r="N11" s="115"/>
      <c r="O11" s="116" t="s">
        <v>39</v>
      </c>
      <c r="P11" s="2"/>
      <c r="Q11" s="117"/>
      <c r="R11" s="19"/>
      <c r="S11" s="2"/>
      <c r="T11" s="2"/>
      <c r="U11" s="103" t="s">
        <v>159</v>
      </c>
      <c r="V11" s="104"/>
      <c r="W11" s="105">
        <v>7015</v>
      </c>
      <c r="X11" s="106"/>
      <c r="Y11" s="107" t="s">
        <v>160</v>
      </c>
      <c r="Z11" s="108">
        <v>2750</v>
      </c>
      <c r="AA11" s="109">
        <v>13000</v>
      </c>
      <c r="AB11" s="258" t="s">
        <v>161</v>
      </c>
      <c r="AC11" s="259"/>
      <c r="AD11" s="259"/>
      <c r="AE11" s="259"/>
      <c r="AF11" s="260">
        <f t="shared" ref="AF11:AF16" si="1">SUM(AG11,AH11)</f>
        <v>0</v>
      </c>
      <c r="AG11" s="114"/>
      <c r="AH11" s="115"/>
      <c r="AI11" s="116" t="s">
        <v>39</v>
      </c>
    </row>
    <row r="12" spans="1:35" ht="15.75" customHeight="1">
      <c r="A12" s="138" t="s">
        <v>61</v>
      </c>
      <c r="B12" s="140">
        <f>SUM(F11:F14)</f>
        <v>16310</v>
      </c>
      <c r="C12" s="125">
        <v>4120</v>
      </c>
      <c r="D12" s="126"/>
      <c r="E12" s="127" t="s">
        <v>162</v>
      </c>
      <c r="F12" s="108">
        <v>4900</v>
      </c>
      <c r="G12" s="132">
        <v>6980</v>
      </c>
      <c r="H12" s="119" t="s">
        <v>163</v>
      </c>
      <c r="I12" s="120"/>
      <c r="J12" s="120"/>
      <c r="K12" s="120"/>
      <c r="L12" s="121">
        <f t="shared" si="0"/>
        <v>0</v>
      </c>
      <c r="M12" s="131"/>
      <c r="N12" s="122"/>
      <c r="O12" s="116" t="s">
        <v>39</v>
      </c>
      <c r="P12" s="2"/>
      <c r="Q12" s="117"/>
      <c r="R12" s="19"/>
      <c r="S12" s="2"/>
      <c r="T12" s="2"/>
      <c r="U12" s="123" t="s">
        <v>164</v>
      </c>
      <c r="V12" s="124"/>
      <c r="W12" s="125">
        <v>7030</v>
      </c>
      <c r="X12" s="126"/>
      <c r="Y12" s="261" t="s">
        <v>165</v>
      </c>
      <c r="Z12" s="108">
        <v>5770</v>
      </c>
      <c r="AA12" s="132">
        <v>15100</v>
      </c>
      <c r="AB12" s="119" t="s">
        <v>166</v>
      </c>
      <c r="AC12" s="120"/>
      <c r="AD12" s="120"/>
      <c r="AE12" s="120"/>
      <c r="AF12" s="121">
        <f t="shared" si="1"/>
        <v>0</v>
      </c>
      <c r="AG12" s="131"/>
      <c r="AH12" s="122"/>
      <c r="AI12" s="116" t="s">
        <v>39</v>
      </c>
    </row>
    <row r="13" spans="1:35" ht="15.75" customHeight="1">
      <c r="A13" s="141" t="s">
        <v>66</v>
      </c>
      <c r="B13" s="140">
        <f>SUM(G11:G14)</f>
        <v>23190</v>
      </c>
      <c r="C13" s="125">
        <v>4130</v>
      </c>
      <c r="D13" s="126"/>
      <c r="E13" s="127" t="s">
        <v>167</v>
      </c>
      <c r="F13" s="108">
        <v>1200</v>
      </c>
      <c r="G13" s="132">
        <v>2150</v>
      </c>
      <c r="H13" s="119" t="s">
        <v>168</v>
      </c>
      <c r="I13" s="120"/>
      <c r="J13" s="120"/>
      <c r="K13" s="120"/>
      <c r="L13" s="121">
        <f t="shared" si="0"/>
        <v>0</v>
      </c>
      <c r="M13" s="131"/>
      <c r="N13" s="122"/>
      <c r="O13" s="116" t="s">
        <v>39</v>
      </c>
      <c r="P13" s="2"/>
      <c r="Q13" s="117"/>
      <c r="R13" s="19"/>
      <c r="S13" s="2"/>
      <c r="T13" s="2"/>
      <c r="U13" s="123"/>
      <c r="V13" s="124"/>
      <c r="W13" s="125">
        <v>7040</v>
      </c>
      <c r="X13" s="126"/>
      <c r="Y13" s="261" t="s">
        <v>169</v>
      </c>
      <c r="Z13" s="108">
        <v>5550</v>
      </c>
      <c r="AA13" s="132">
        <v>7000</v>
      </c>
      <c r="AB13" s="119" t="s">
        <v>170</v>
      </c>
      <c r="AC13" s="120"/>
      <c r="AD13" s="120"/>
      <c r="AE13" s="120"/>
      <c r="AF13" s="121">
        <f t="shared" si="1"/>
        <v>0</v>
      </c>
      <c r="AG13" s="131"/>
      <c r="AH13" s="122"/>
      <c r="AI13" s="116" t="s">
        <v>39</v>
      </c>
    </row>
    <row r="14" spans="1:35" ht="15.75" customHeight="1">
      <c r="A14" s="143" t="s">
        <v>71</v>
      </c>
      <c r="B14" s="144">
        <f>SUM(B12:B13)</f>
        <v>39500</v>
      </c>
      <c r="C14" s="145">
        <v>4140</v>
      </c>
      <c r="D14" s="146"/>
      <c r="E14" s="147" t="s">
        <v>171</v>
      </c>
      <c r="F14" s="148">
        <v>6440</v>
      </c>
      <c r="G14" s="262">
        <v>7640</v>
      </c>
      <c r="H14" s="150" t="s">
        <v>172</v>
      </c>
      <c r="I14" s="151"/>
      <c r="J14" s="151"/>
      <c r="K14" s="151"/>
      <c r="L14" s="152">
        <f t="shared" si="0"/>
        <v>0</v>
      </c>
      <c r="M14" s="153"/>
      <c r="N14" s="170"/>
      <c r="O14" s="116" t="s">
        <v>39</v>
      </c>
      <c r="P14" s="2"/>
      <c r="Q14" s="117"/>
      <c r="R14" s="19"/>
      <c r="S14" s="2"/>
      <c r="T14" s="2"/>
      <c r="U14" s="123"/>
      <c r="V14" s="124"/>
      <c r="W14" s="125">
        <v>7050</v>
      </c>
      <c r="X14" s="126"/>
      <c r="Y14" s="261" t="s">
        <v>173</v>
      </c>
      <c r="Z14" s="108">
        <v>5570</v>
      </c>
      <c r="AA14" s="132">
        <v>8600</v>
      </c>
      <c r="AB14" s="119" t="s">
        <v>174</v>
      </c>
      <c r="AC14" s="120"/>
      <c r="AD14" s="120"/>
      <c r="AE14" s="120"/>
      <c r="AF14" s="121">
        <f t="shared" si="1"/>
        <v>0</v>
      </c>
      <c r="AG14" s="131"/>
      <c r="AH14" s="122"/>
      <c r="AI14" s="116" t="s">
        <v>39</v>
      </c>
    </row>
    <row r="15" spans="1:35" ht="15.75" customHeight="1">
      <c r="A15" s="263"/>
      <c r="B15" s="264"/>
      <c r="C15" s="159">
        <v>5020</v>
      </c>
      <c r="D15" s="160"/>
      <c r="E15" s="127" t="s">
        <v>175</v>
      </c>
      <c r="F15" s="201">
        <v>2310</v>
      </c>
      <c r="G15" s="172">
        <v>5280</v>
      </c>
      <c r="H15" s="110" t="s">
        <v>176</v>
      </c>
      <c r="I15" s="173"/>
      <c r="J15" s="173"/>
      <c r="K15" s="173"/>
      <c r="L15" s="265">
        <f t="shared" si="0"/>
        <v>0</v>
      </c>
      <c r="M15" s="164"/>
      <c r="N15" s="115"/>
      <c r="O15" s="116" t="s">
        <v>39</v>
      </c>
      <c r="P15" s="2"/>
      <c r="Q15" s="117"/>
      <c r="R15" s="19"/>
      <c r="S15" s="2"/>
      <c r="T15" s="2"/>
      <c r="U15" s="123"/>
      <c r="V15" s="124"/>
      <c r="W15" s="125">
        <v>7070</v>
      </c>
      <c r="X15" s="126"/>
      <c r="Y15" s="261" t="s">
        <v>177</v>
      </c>
      <c r="Z15" s="108">
        <v>2660</v>
      </c>
      <c r="AA15" s="132">
        <v>3800</v>
      </c>
      <c r="AB15" s="119" t="s">
        <v>178</v>
      </c>
      <c r="AC15" s="120"/>
      <c r="AD15" s="120"/>
      <c r="AE15" s="120"/>
      <c r="AF15" s="121">
        <f t="shared" si="1"/>
        <v>0</v>
      </c>
      <c r="AG15" s="131"/>
      <c r="AH15" s="122"/>
      <c r="AI15" s="116" t="s">
        <v>39</v>
      </c>
    </row>
    <row r="16" spans="1:35" ht="15.75" customHeight="1">
      <c r="A16" s="123" t="s">
        <v>179</v>
      </c>
      <c r="B16" s="124"/>
      <c r="C16" s="125">
        <v>5030</v>
      </c>
      <c r="D16" s="126"/>
      <c r="E16" s="261" t="s">
        <v>180</v>
      </c>
      <c r="F16" s="108">
        <v>1590</v>
      </c>
      <c r="G16" s="109">
        <v>3300</v>
      </c>
      <c r="H16" s="128" t="s">
        <v>181</v>
      </c>
      <c r="I16" s="129"/>
      <c r="J16" s="129"/>
      <c r="K16" s="129"/>
      <c r="L16" s="266">
        <f t="shared" si="0"/>
        <v>0</v>
      </c>
      <c r="M16" s="131"/>
      <c r="N16" s="122"/>
      <c r="O16" s="116" t="s">
        <v>39</v>
      </c>
      <c r="P16" s="2"/>
      <c r="Q16" s="117"/>
      <c r="R16" s="19"/>
      <c r="S16" s="2"/>
      <c r="T16" s="2"/>
      <c r="U16" s="123"/>
      <c r="V16" s="124"/>
      <c r="W16" s="125">
        <v>7080</v>
      </c>
      <c r="X16" s="126"/>
      <c r="Y16" s="261" t="s">
        <v>182</v>
      </c>
      <c r="Z16" s="108">
        <v>5260</v>
      </c>
      <c r="AA16" s="132">
        <v>7600</v>
      </c>
      <c r="AB16" s="119" t="s">
        <v>183</v>
      </c>
      <c r="AC16" s="120"/>
      <c r="AD16" s="120"/>
      <c r="AE16" s="120"/>
      <c r="AF16" s="121">
        <f t="shared" si="1"/>
        <v>0</v>
      </c>
      <c r="AG16" s="131"/>
      <c r="AH16" s="122"/>
      <c r="AI16" s="116" t="s">
        <v>39</v>
      </c>
    </row>
    <row r="17" spans="1:35" ht="15.75" customHeight="1">
      <c r="A17" s="123"/>
      <c r="B17" s="124"/>
      <c r="C17" s="125">
        <v>5040</v>
      </c>
      <c r="D17" s="126"/>
      <c r="E17" s="261" t="s">
        <v>184</v>
      </c>
      <c r="F17" s="108">
        <v>3910</v>
      </c>
      <c r="G17" s="109">
        <v>5910</v>
      </c>
      <c r="H17" s="128" t="s">
        <v>185</v>
      </c>
      <c r="I17" s="129"/>
      <c r="J17" s="129"/>
      <c r="K17" s="129"/>
      <c r="L17" s="266">
        <f t="shared" si="0"/>
        <v>0</v>
      </c>
      <c r="M17" s="131"/>
      <c r="N17" s="122"/>
      <c r="O17" s="116" t="s">
        <v>39</v>
      </c>
      <c r="P17" s="2"/>
      <c r="Q17" s="117"/>
      <c r="R17" s="19"/>
      <c r="S17" s="2"/>
      <c r="T17" s="2"/>
      <c r="U17" s="138" t="s">
        <v>56</v>
      </c>
      <c r="V17" s="139"/>
      <c r="W17" s="133">
        <v>7085</v>
      </c>
      <c r="X17" s="134"/>
      <c r="Y17" s="267" t="s">
        <v>186</v>
      </c>
      <c r="Z17" s="268" t="s">
        <v>187</v>
      </c>
      <c r="AA17" s="268"/>
      <c r="AB17" s="268"/>
      <c r="AC17" s="268"/>
      <c r="AD17" s="268"/>
      <c r="AE17" s="268"/>
      <c r="AF17" s="268"/>
      <c r="AG17" s="268"/>
      <c r="AH17" s="269"/>
      <c r="AI17" s="116" t="s">
        <v>39</v>
      </c>
    </row>
    <row r="18" spans="1:35" ht="15.75" customHeight="1">
      <c r="A18" s="138" t="s">
        <v>56</v>
      </c>
      <c r="B18" s="139"/>
      <c r="C18" s="125">
        <v>5050</v>
      </c>
      <c r="D18" s="126"/>
      <c r="E18" s="261" t="s">
        <v>188</v>
      </c>
      <c r="F18" s="108">
        <v>2570</v>
      </c>
      <c r="G18" s="109">
        <v>5600</v>
      </c>
      <c r="H18" s="128" t="s">
        <v>189</v>
      </c>
      <c r="I18" s="129"/>
      <c r="J18" s="129"/>
      <c r="K18" s="129"/>
      <c r="L18" s="266">
        <f t="shared" si="0"/>
        <v>0</v>
      </c>
      <c r="M18" s="131"/>
      <c r="N18" s="122"/>
      <c r="O18" s="116" t="s">
        <v>39</v>
      </c>
      <c r="P18" s="2"/>
      <c r="Q18" s="117"/>
      <c r="R18" s="19"/>
      <c r="S18" s="2"/>
      <c r="T18" s="2"/>
      <c r="U18" s="138" t="s">
        <v>61</v>
      </c>
      <c r="V18" s="140">
        <f>SUM(Z11:Z20)</f>
        <v>40810</v>
      </c>
      <c r="W18" s="133">
        <v>7090</v>
      </c>
      <c r="X18" s="134"/>
      <c r="Y18" s="267" t="s">
        <v>190</v>
      </c>
      <c r="Z18" s="268" t="s">
        <v>187</v>
      </c>
      <c r="AA18" s="268"/>
      <c r="AB18" s="268"/>
      <c r="AC18" s="268"/>
      <c r="AD18" s="268"/>
      <c r="AE18" s="268"/>
      <c r="AF18" s="268"/>
      <c r="AG18" s="268"/>
      <c r="AH18" s="269"/>
      <c r="AI18" s="116" t="s">
        <v>39</v>
      </c>
    </row>
    <row r="19" spans="1:35" ht="15.75" customHeight="1">
      <c r="A19" s="138" t="s">
        <v>61</v>
      </c>
      <c r="B19" s="140">
        <f>SUM(F15:F21)</f>
        <v>22710</v>
      </c>
      <c r="C19" s="125">
        <v>5060</v>
      </c>
      <c r="D19" s="126"/>
      <c r="E19" s="261" t="s">
        <v>191</v>
      </c>
      <c r="F19" s="108">
        <v>4520</v>
      </c>
      <c r="G19" s="109">
        <v>6500</v>
      </c>
      <c r="H19" s="128" t="s">
        <v>192</v>
      </c>
      <c r="I19" s="129"/>
      <c r="J19" s="129"/>
      <c r="K19" s="129"/>
      <c r="L19" s="266">
        <f t="shared" si="0"/>
        <v>0</v>
      </c>
      <c r="M19" s="131"/>
      <c r="N19" s="122"/>
      <c r="O19" s="116" t="s">
        <v>39</v>
      </c>
      <c r="P19" s="2"/>
      <c r="Q19" s="117"/>
      <c r="R19" s="19"/>
      <c r="S19" s="2"/>
      <c r="T19" s="2"/>
      <c r="U19" s="141" t="s">
        <v>66</v>
      </c>
      <c r="V19" s="140">
        <f>SUM(AA11:AA20)</f>
        <v>72500</v>
      </c>
      <c r="W19" s="125">
        <v>7100</v>
      </c>
      <c r="X19" s="126"/>
      <c r="Y19" s="261" t="s">
        <v>193</v>
      </c>
      <c r="Z19" s="108">
        <v>7510</v>
      </c>
      <c r="AA19" s="132">
        <v>10100</v>
      </c>
      <c r="AB19" s="270" t="s">
        <v>194</v>
      </c>
      <c r="AC19" s="120"/>
      <c r="AD19" s="120"/>
      <c r="AE19" s="120"/>
      <c r="AF19" s="121">
        <f t="shared" ref="AF19:AF24" si="2">SUM(AG19,AH19)</f>
        <v>0</v>
      </c>
      <c r="AG19" s="131"/>
      <c r="AH19" s="122"/>
      <c r="AI19" s="116" t="s">
        <v>39</v>
      </c>
    </row>
    <row r="20" spans="1:35" ht="15.75" customHeight="1">
      <c r="A20" s="141" t="s">
        <v>66</v>
      </c>
      <c r="B20" s="140">
        <f>SUM(G15:G21)</f>
        <v>46540</v>
      </c>
      <c r="C20" s="125">
        <v>5070</v>
      </c>
      <c r="D20" s="126"/>
      <c r="E20" s="261" t="s">
        <v>195</v>
      </c>
      <c r="F20" s="108">
        <v>3150</v>
      </c>
      <c r="G20" s="271">
        <v>5850</v>
      </c>
      <c r="H20" s="272" t="s">
        <v>196</v>
      </c>
      <c r="I20" s="273"/>
      <c r="J20" s="273"/>
      <c r="K20" s="273"/>
      <c r="L20" s="266">
        <f t="shared" si="0"/>
        <v>0</v>
      </c>
      <c r="M20" s="274"/>
      <c r="N20" s="122"/>
      <c r="O20" s="116" t="s">
        <v>39</v>
      </c>
      <c r="P20" s="2"/>
      <c r="Q20" s="117"/>
      <c r="R20" s="19"/>
      <c r="S20" s="2"/>
      <c r="T20" s="2"/>
      <c r="U20" s="143" t="s">
        <v>71</v>
      </c>
      <c r="V20" s="144">
        <f>SUM(V18:V19)</f>
        <v>113310</v>
      </c>
      <c r="W20" s="145">
        <v>7110</v>
      </c>
      <c r="X20" s="146"/>
      <c r="Y20" s="275" t="s">
        <v>197</v>
      </c>
      <c r="Z20" s="148">
        <v>5740</v>
      </c>
      <c r="AA20" s="262">
        <v>7300</v>
      </c>
      <c r="AB20" s="166" t="s">
        <v>198</v>
      </c>
      <c r="AC20" s="151"/>
      <c r="AD20" s="151"/>
      <c r="AE20" s="151"/>
      <c r="AF20" s="152">
        <f t="shared" si="2"/>
        <v>0</v>
      </c>
      <c r="AG20" s="153"/>
      <c r="AH20" s="170"/>
      <c r="AI20" s="116" t="s">
        <v>39</v>
      </c>
    </row>
    <row r="21" spans="1:35" ht="15.75" customHeight="1">
      <c r="A21" s="143" t="s">
        <v>71</v>
      </c>
      <c r="B21" s="144">
        <f>SUM(B19:B20)</f>
        <v>69250</v>
      </c>
      <c r="C21" s="145">
        <v>5080</v>
      </c>
      <c r="D21" s="146"/>
      <c r="E21" s="275" t="s">
        <v>199</v>
      </c>
      <c r="F21" s="148">
        <v>4660</v>
      </c>
      <c r="G21" s="165">
        <v>14100</v>
      </c>
      <c r="H21" s="166" t="s">
        <v>200</v>
      </c>
      <c r="I21" s="167"/>
      <c r="J21" s="167"/>
      <c r="K21" s="167"/>
      <c r="L21" s="276">
        <f t="shared" si="0"/>
        <v>0</v>
      </c>
      <c r="M21" s="153"/>
      <c r="N21" s="170"/>
      <c r="O21" s="116" t="s">
        <v>39</v>
      </c>
      <c r="P21" s="2"/>
      <c r="Q21" s="117"/>
      <c r="R21" s="19"/>
      <c r="S21" s="2"/>
      <c r="T21" s="2"/>
      <c r="U21" s="123" t="s">
        <v>201</v>
      </c>
      <c r="V21" s="277"/>
      <c r="W21" s="159">
        <v>8010</v>
      </c>
      <c r="X21" s="160"/>
      <c r="Y21" s="127" t="s">
        <v>202</v>
      </c>
      <c r="Z21" s="201">
        <v>1250</v>
      </c>
      <c r="AA21" s="278">
        <v>1550</v>
      </c>
      <c r="AB21" s="161" t="s">
        <v>203</v>
      </c>
      <c r="AC21" s="162"/>
      <c r="AD21" s="162"/>
      <c r="AE21" s="162"/>
      <c r="AF21" s="163">
        <f t="shared" si="2"/>
        <v>0</v>
      </c>
      <c r="AG21" s="164"/>
      <c r="AH21" s="115"/>
      <c r="AI21" s="116" t="s">
        <v>39</v>
      </c>
    </row>
    <row r="22" spans="1:35" ht="15.75" customHeight="1">
      <c r="A22" s="279" t="s">
        <v>204</v>
      </c>
      <c r="B22" s="280"/>
      <c r="C22" s="159">
        <v>5090</v>
      </c>
      <c r="D22" s="160"/>
      <c r="E22" s="127" t="s">
        <v>205</v>
      </c>
      <c r="F22" s="201">
        <v>5370</v>
      </c>
      <c r="G22" s="172">
        <v>7050</v>
      </c>
      <c r="H22" s="110" t="s">
        <v>206</v>
      </c>
      <c r="I22" s="173"/>
      <c r="J22" s="173"/>
      <c r="K22" s="173"/>
      <c r="L22" s="265">
        <f t="shared" si="0"/>
        <v>0</v>
      </c>
      <c r="M22" s="164"/>
      <c r="N22" s="115"/>
      <c r="O22" s="116" t="s">
        <v>39</v>
      </c>
      <c r="P22" s="2"/>
      <c r="Q22" s="117"/>
      <c r="R22" s="19"/>
      <c r="S22" s="2"/>
      <c r="T22" s="2"/>
      <c r="U22" s="138" t="s">
        <v>61</v>
      </c>
      <c r="V22" s="140">
        <f>SUM(Z21:Z24)</f>
        <v>7970</v>
      </c>
      <c r="W22" s="125">
        <v>8020</v>
      </c>
      <c r="X22" s="126"/>
      <c r="Y22" s="261" t="s">
        <v>207</v>
      </c>
      <c r="Z22" s="108">
        <v>3040</v>
      </c>
      <c r="AA22" s="132">
        <v>3600</v>
      </c>
      <c r="AB22" s="119" t="s">
        <v>208</v>
      </c>
      <c r="AC22" s="120"/>
      <c r="AD22" s="120"/>
      <c r="AE22" s="120"/>
      <c r="AF22" s="121">
        <f t="shared" si="2"/>
        <v>0</v>
      </c>
      <c r="AG22" s="131"/>
      <c r="AH22" s="122"/>
      <c r="AI22" s="116" t="s">
        <v>39</v>
      </c>
    </row>
    <row r="23" spans="1:35" ht="15.75" customHeight="1">
      <c r="A23" s="138" t="s">
        <v>56</v>
      </c>
      <c r="B23" s="139"/>
      <c r="C23" s="125">
        <v>5100</v>
      </c>
      <c r="D23" s="126"/>
      <c r="E23" s="261" t="s">
        <v>209</v>
      </c>
      <c r="F23" s="108">
        <v>4520</v>
      </c>
      <c r="G23" s="109">
        <v>6000</v>
      </c>
      <c r="H23" s="128" t="s">
        <v>210</v>
      </c>
      <c r="I23" s="129"/>
      <c r="J23" s="129"/>
      <c r="K23" s="129"/>
      <c r="L23" s="266">
        <f t="shared" si="0"/>
        <v>0</v>
      </c>
      <c r="M23" s="131"/>
      <c r="N23" s="122"/>
      <c r="O23" s="116" t="s">
        <v>39</v>
      </c>
      <c r="P23" s="2"/>
      <c r="Q23" s="117"/>
      <c r="R23" s="19"/>
      <c r="S23" s="2"/>
      <c r="T23" s="2"/>
      <c r="U23" s="141" t="s">
        <v>66</v>
      </c>
      <c r="V23" s="140">
        <f>SUM(AA21:AA24)</f>
        <v>8900</v>
      </c>
      <c r="W23" s="125">
        <v>8030</v>
      </c>
      <c r="X23" s="126"/>
      <c r="Y23" s="261" t="s">
        <v>211</v>
      </c>
      <c r="Z23" s="108">
        <v>3040</v>
      </c>
      <c r="AA23" s="132">
        <v>3750</v>
      </c>
      <c r="AB23" s="270" t="s">
        <v>212</v>
      </c>
      <c r="AC23" s="120"/>
      <c r="AD23" s="120"/>
      <c r="AE23" s="120"/>
      <c r="AF23" s="121">
        <f t="shared" si="2"/>
        <v>0</v>
      </c>
      <c r="AG23" s="131"/>
      <c r="AH23" s="122"/>
      <c r="AI23" s="116" t="s">
        <v>39</v>
      </c>
    </row>
    <row r="24" spans="1:35" ht="15.75" customHeight="1">
      <c r="A24" s="138" t="s">
        <v>61</v>
      </c>
      <c r="B24" s="140">
        <f>SUM(F22:F26)</f>
        <v>23270</v>
      </c>
      <c r="C24" s="125">
        <v>5110</v>
      </c>
      <c r="D24" s="126"/>
      <c r="E24" s="261" t="s">
        <v>213</v>
      </c>
      <c r="F24" s="108">
        <v>2430</v>
      </c>
      <c r="G24" s="109">
        <v>5170</v>
      </c>
      <c r="H24" s="128" t="s">
        <v>214</v>
      </c>
      <c r="I24" s="129"/>
      <c r="J24" s="129"/>
      <c r="K24" s="129"/>
      <c r="L24" s="266">
        <f t="shared" si="0"/>
        <v>0</v>
      </c>
      <c r="M24" s="131"/>
      <c r="N24" s="122"/>
      <c r="O24" s="116" t="s">
        <v>39</v>
      </c>
      <c r="P24" s="2"/>
      <c r="Q24" s="117"/>
      <c r="R24" s="19"/>
      <c r="S24" s="2"/>
      <c r="T24" s="2"/>
      <c r="U24" s="143" t="s">
        <v>71</v>
      </c>
      <c r="V24" s="144">
        <f>SUM(V22:V23)</f>
        <v>16870</v>
      </c>
      <c r="W24" s="145">
        <v>8035</v>
      </c>
      <c r="X24" s="146"/>
      <c r="Y24" s="275" t="s">
        <v>215</v>
      </c>
      <c r="Z24" s="148">
        <v>640</v>
      </c>
      <c r="AA24" s="149">
        <v>0</v>
      </c>
      <c r="AB24" s="166" t="s">
        <v>216</v>
      </c>
      <c r="AC24" s="151"/>
      <c r="AD24" s="151"/>
      <c r="AE24" s="151"/>
      <c r="AF24" s="152">
        <f t="shared" si="2"/>
        <v>0</v>
      </c>
      <c r="AG24" s="153"/>
      <c r="AH24" s="154"/>
      <c r="AI24" s="116" t="s">
        <v>39</v>
      </c>
    </row>
    <row r="25" spans="1:35" ht="15.75" customHeight="1">
      <c r="A25" s="141" t="s">
        <v>66</v>
      </c>
      <c r="B25" s="140">
        <f>SUM(G22:G26)</f>
        <v>29020</v>
      </c>
      <c r="C25" s="125">
        <v>5111</v>
      </c>
      <c r="D25" s="126"/>
      <c r="E25" s="261" t="s">
        <v>217</v>
      </c>
      <c r="F25" s="108">
        <v>4880</v>
      </c>
      <c r="G25" s="109">
        <v>5200</v>
      </c>
      <c r="H25" s="128" t="s">
        <v>218</v>
      </c>
      <c r="I25" s="129"/>
      <c r="J25" s="129"/>
      <c r="K25" s="129"/>
      <c r="L25" s="266">
        <f t="shared" si="0"/>
        <v>0</v>
      </c>
      <c r="M25" s="131"/>
      <c r="N25" s="122"/>
      <c r="O25" s="116" t="s">
        <v>39</v>
      </c>
      <c r="P25" s="2"/>
      <c r="Q25" s="117"/>
      <c r="R25" s="19"/>
      <c r="S25" s="2"/>
      <c r="T25" s="2"/>
      <c r="U25" s="123" t="s">
        <v>219</v>
      </c>
      <c r="V25" s="277"/>
      <c r="W25" s="159">
        <v>8090</v>
      </c>
      <c r="X25" s="160"/>
      <c r="Y25" s="127" t="s">
        <v>220</v>
      </c>
      <c r="Z25" s="201">
        <v>3540</v>
      </c>
      <c r="AA25" s="278">
        <v>2620</v>
      </c>
      <c r="AB25" s="161" t="s">
        <v>221</v>
      </c>
      <c r="AC25" s="162"/>
      <c r="AD25" s="162"/>
      <c r="AE25" s="162"/>
      <c r="AF25" s="163">
        <f>SUM(AG25,AH25)</f>
        <v>0</v>
      </c>
      <c r="AG25" s="164"/>
      <c r="AH25" s="115"/>
      <c r="AI25" s="116" t="s">
        <v>39</v>
      </c>
    </row>
    <row r="26" spans="1:35" ht="15.75" customHeight="1">
      <c r="A26" s="143" t="s">
        <v>71</v>
      </c>
      <c r="B26" s="144">
        <f>SUM(B24:B25)</f>
        <v>52290</v>
      </c>
      <c r="C26" s="145">
        <v>5120</v>
      </c>
      <c r="D26" s="146"/>
      <c r="E26" s="275" t="s">
        <v>222</v>
      </c>
      <c r="F26" s="148">
        <v>6070</v>
      </c>
      <c r="G26" s="165">
        <v>5600</v>
      </c>
      <c r="H26" s="166" t="s">
        <v>223</v>
      </c>
      <c r="I26" s="167"/>
      <c r="J26" s="167"/>
      <c r="K26" s="167"/>
      <c r="L26" s="276">
        <f t="shared" si="0"/>
        <v>0</v>
      </c>
      <c r="M26" s="153"/>
      <c r="N26" s="170"/>
      <c r="O26" s="116" t="s">
        <v>39</v>
      </c>
      <c r="P26" s="2"/>
      <c r="Q26" s="117"/>
      <c r="R26" s="19"/>
      <c r="S26" s="2"/>
      <c r="T26" s="2"/>
      <c r="U26" s="138" t="s">
        <v>61</v>
      </c>
      <c r="V26" s="140">
        <f>SUM(Z25:Z28)</f>
        <v>10540</v>
      </c>
      <c r="W26" s="125">
        <v>8100</v>
      </c>
      <c r="X26" s="126"/>
      <c r="Y26" s="261" t="s">
        <v>224</v>
      </c>
      <c r="Z26" s="108">
        <v>2800</v>
      </c>
      <c r="AA26" s="132">
        <v>3430</v>
      </c>
      <c r="AB26" s="119" t="s">
        <v>225</v>
      </c>
      <c r="AC26" s="120"/>
      <c r="AD26" s="120"/>
      <c r="AE26" s="120"/>
      <c r="AF26" s="121">
        <f>SUM(AG26,AH26)</f>
        <v>0</v>
      </c>
      <c r="AG26" s="131"/>
      <c r="AH26" s="122"/>
      <c r="AI26" s="116" t="s">
        <v>39</v>
      </c>
    </row>
    <row r="27" spans="1:35" ht="15.75" customHeight="1">
      <c r="A27" s="123" t="s">
        <v>226</v>
      </c>
      <c r="B27" s="124"/>
      <c r="C27" s="159">
        <v>6010</v>
      </c>
      <c r="D27" s="160"/>
      <c r="E27" s="127" t="s">
        <v>227</v>
      </c>
      <c r="F27" s="201">
        <v>5510</v>
      </c>
      <c r="G27" s="172">
        <v>10100</v>
      </c>
      <c r="H27" s="110" t="s">
        <v>228</v>
      </c>
      <c r="I27" s="173"/>
      <c r="J27" s="173"/>
      <c r="K27" s="173"/>
      <c r="L27" s="265">
        <f t="shared" si="0"/>
        <v>0</v>
      </c>
      <c r="M27" s="164"/>
      <c r="N27" s="115"/>
      <c r="O27" s="116" t="s">
        <v>39</v>
      </c>
      <c r="P27" s="2"/>
      <c r="Q27" s="117"/>
      <c r="R27" s="19"/>
      <c r="S27" s="2"/>
      <c r="T27" s="2"/>
      <c r="U27" s="141" t="s">
        <v>66</v>
      </c>
      <c r="V27" s="140">
        <f>SUM(AA25:AA28)</f>
        <v>11590</v>
      </c>
      <c r="W27" s="125">
        <v>8110</v>
      </c>
      <c r="X27" s="126"/>
      <c r="Y27" s="261" t="s">
        <v>229</v>
      </c>
      <c r="Z27" s="108">
        <v>1150</v>
      </c>
      <c r="AA27" s="132">
        <v>1210</v>
      </c>
      <c r="AB27" s="270" t="s">
        <v>230</v>
      </c>
      <c r="AC27" s="120"/>
      <c r="AD27" s="120"/>
      <c r="AE27" s="120"/>
      <c r="AF27" s="121">
        <f>SUM(AG27,AH27)</f>
        <v>0</v>
      </c>
      <c r="AG27" s="131"/>
      <c r="AH27" s="122"/>
      <c r="AI27" s="116" t="s">
        <v>39</v>
      </c>
    </row>
    <row r="28" spans="1:35" ht="15.75" customHeight="1" thickBot="1">
      <c r="A28" s="123"/>
      <c r="B28" s="124"/>
      <c r="C28" s="125">
        <v>6020</v>
      </c>
      <c r="D28" s="126"/>
      <c r="E28" s="261" t="s">
        <v>231</v>
      </c>
      <c r="F28" s="108">
        <v>3770</v>
      </c>
      <c r="G28" s="109">
        <v>7500</v>
      </c>
      <c r="H28" s="128" t="s">
        <v>232</v>
      </c>
      <c r="I28" s="129"/>
      <c r="J28" s="129"/>
      <c r="K28" s="129"/>
      <c r="L28" s="266">
        <f t="shared" si="0"/>
        <v>0</v>
      </c>
      <c r="M28" s="131"/>
      <c r="N28" s="122"/>
      <c r="O28" s="116" t="s">
        <v>39</v>
      </c>
      <c r="P28" s="2"/>
      <c r="Q28" s="117"/>
      <c r="R28" s="19"/>
      <c r="S28" s="2"/>
      <c r="T28" s="2"/>
      <c r="U28" s="179" t="s">
        <v>71</v>
      </c>
      <c r="V28" s="180">
        <f>SUM(V26:V27)</f>
        <v>22130</v>
      </c>
      <c r="W28" s="181">
        <v>8120</v>
      </c>
      <c r="X28" s="182"/>
      <c r="Y28" s="281" t="s">
        <v>233</v>
      </c>
      <c r="Z28" s="184">
        <v>3050</v>
      </c>
      <c r="AA28" s="185">
        <v>4330</v>
      </c>
      <c r="AB28" s="209" t="s">
        <v>234</v>
      </c>
      <c r="AC28" s="187"/>
      <c r="AD28" s="187"/>
      <c r="AE28" s="187"/>
      <c r="AF28" s="188">
        <f>SUM(AG28,AH28)</f>
        <v>0</v>
      </c>
      <c r="AG28" s="189"/>
      <c r="AH28" s="190"/>
      <c r="AI28" s="116" t="s">
        <v>39</v>
      </c>
    </row>
    <row r="29" spans="1:35" ht="15.75" customHeight="1">
      <c r="A29" s="123"/>
      <c r="B29" s="124"/>
      <c r="C29" s="133">
        <v>6030</v>
      </c>
      <c r="D29" s="134"/>
      <c r="E29" s="282" t="s">
        <v>235</v>
      </c>
      <c r="F29" s="268" t="s">
        <v>236</v>
      </c>
      <c r="G29" s="268"/>
      <c r="H29" s="268"/>
      <c r="I29" s="268"/>
      <c r="J29" s="268"/>
      <c r="K29" s="268"/>
      <c r="L29" s="268"/>
      <c r="M29" s="268"/>
      <c r="N29" s="269"/>
      <c r="O29" s="116" t="s">
        <v>39</v>
      </c>
      <c r="P29" s="2"/>
      <c r="Q29" s="117"/>
      <c r="R29" s="19"/>
      <c r="S29" s="2"/>
      <c r="T29" s="2"/>
      <c r="U29" s="2" t="s">
        <v>237</v>
      </c>
      <c r="V29"/>
      <c r="W29"/>
      <c r="X29"/>
      <c r="Y29"/>
      <c r="Z29"/>
      <c r="AA29"/>
      <c r="AB29"/>
      <c r="AC29"/>
      <c r="AD29"/>
      <c r="AE29"/>
      <c r="AF29"/>
      <c r="AG29"/>
      <c r="AH29"/>
      <c r="AI29" s="116"/>
    </row>
    <row r="30" spans="1:35" ht="15.75" customHeight="1">
      <c r="A30" s="123"/>
      <c r="B30" s="124"/>
      <c r="C30" s="133">
        <v>6040</v>
      </c>
      <c r="D30" s="134"/>
      <c r="E30" s="267" t="s">
        <v>238</v>
      </c>
      <c r="F30" s="268" t="s">
        <v>239</v>
      </c>
      <c r="G30" s="268"/>
      <c r="H30" s="268"/>
      <c r="I30" s="268"/>
      <c r="J30" s="268"/>
      <c r="K30" s="268"/>
      <c r="L30" s="268"/>
      <c r="M30" s="268"/>
      <c r="N30" s="269"/>
      <c r="O30" s="116" t="s">
        <v>39</v>
      </c>
      <c r="P30" s="2"/>
      <c r="Q30" s="117"/>
      <c r="R30" s="19"/>
      <c r="S30" s="2"/>
      <c r="T30" s="283"/>
      <c r="U30" s="284"/>
      <c r="V30" s="285"/>
      <c r="W30" s="285"/>
      <c r="X30" s="285"/>
      <c r="Y30" s="285"/>
      <c r="Z30" s="285"/>
      <c r="AA30" s="285"/>
      <c r="AB30" s="285"/>
      <c r="AC30" s="285"/>
      <c r="AD30" s="285"/>
      <c r="AE30" s="285"/>
      <c r="AF30" s="285"/>
      <c r="AG30" s="285"/>
      <c r="AH30" s="285"/>
      <c r="AI30" s="116"/>
    </row>
    <row r="31" spans="1:35" ht="15.75" customHeight="1">
      <c r="A31" s="123"/>
      <c r="B31" s="124"/>
      <c r="C31" s="125">
        <v>6041</v>
      </c>
      <c r="D31" s="126"/>
      <c r="E31" s="261" t="s">
        <v>240</v>
      </c>
      <c r="F31" s="108">
        <v>6300</v>
      </c>
      <c r="G31" s="109">
        <v>13200</v>
      </c>
      <c r="H31" s="128" t="s">
        <v>241</v>
      </c>
      <c r="I31" s="129"/>
      <c r="J31" s="129"/>
      <c r="K31" s="129"/>
      <c r="L31" s="266">
        <f t="shared" ref="L31:L36" si="3">SUM(M31,N31)</f>
        <v>0</v>
      </c>
      <c r="M31" s="131"/>
      <c r="N31" s="122"/>
      <c r="O31" s="116" t="s">
        <v>39</v>
      </c>
      <c r="P31" s="2"/>
      <c r="Q31" s="117"/>
      <c r="R31" s="19"/>
      <c r="S31" s="2"/>
      <c r="T31" s="2"/>
      <c r="U31" s="2"/>
      <c r="V31" s="285"/>
      <c r="AI31" s="116"/>
    </row>
    <row r="32" spans="1:35" ht="15.75" customHeight="1">
      <c r="A32" s="123"/>
      <c r="B32" s="124"/>
      <c r="C32" s="125">
        <v>6060</v>
      </c>
      <c r="D32" s="126"/>
      <c r="E32" s="261" t="s">
        <v>242</v>
      </c>
      <c r="F32" s="108">
        <v>4010</v>
      </c>
      <c r="G32" s="109">
        <v>12100</v>
      </c>
      <c r="H32" s="128" t="s">
        <v>243</v>
      </c>
      <c r="I32" s="129"/>
      <c r="J32" s="129"/>
      <c r="K32" s="129"/>
      <c r="L32" s="266">
        <f t="shared" si="3"/>
        <v>0</v>
      </c>
      <c r="M32" s="131"/>
      <c r="N32" s="122"/>
      <c r="O32" s="116" t="s">
        <v>39</v>
      </c>
      <c r="P32" s="2"/>
      <c r="Q32" s="117"/>
      <c r="R32" s="19"/>
      <c r="S32" s="2"/>
      <c r="T32" s="2"/>
      <c r="U32" s="284"/>
      <c r="V32" s="285"/>
      <c r="AI32" s="116"/>
    </row>
    <row r="33" spans="1:35" ht="15" customHeight="1">
      <c r="A33" s="138" t="s">
        <v>56</v>
      </c>
      <c r="B33" s="139"/>
      <c r="C33" s="125">
        <v>6070</v>
      </c>
      <c r="D33" s="126"/>
      <c r="E33" s="261" t="s">
        <v>244</v>
      </c>
      <c r="F33" s="108">
        <v>6840</v>
      </c>
      <c r="G33" s="271">
        <v>15700</v>
      </c>
      <c r="H33" s="272" t="s">
        <v>245</v>
      </c>
      <c r="I33" s="273"/>
      <c r="J33" s="273"/>
      <c r="K33" s="273"/>
      <c r="L33" s="286">
        <f t="shared" si="3"/>
        <v>0</v>
      </c>
      <c r="M33" s="274"/>
      <c r="N33" s="122"/>
      <c r="O33" s="116" t="s">
        <v>39</v>
      </c>
      <c r="P33" s="2"/>
      <c r="Q33" s="117"/>
      <c r="R33" s="19"/>
      <c r="S33" s="2"/>
      <c r="T33" s="2"/>
      <c r="AI33" s="116"/>
    </row>
    <row r="34" spans="1:35" ht="15" customHeight="1">
      <c r="A34" s="138" t="s">
        <v>61</v>
      </c>
      <c r="B34" s="140">
        <f>SUM(F27:F36)</f>
        <v>34980</v>
      </c>
      <c r="C34" s="125">
        <v>6090</v>
      </c>
      <c r="D34" s="287"/>
      <c r="E34" s="261" t="s">
        <v>246</v>
      </c>
      <c r="F34" s="108">
        <v>2360</v>
      </c>
      <c r="G34" s="109">
        <v>5350</v>
      </c>
      <c r="H34" s="128" t="s">
        <v>247</v>
      </c>
      <c r="I34" s="129"/>
      <c r="J34" s="129"/>
      <c r="K34" s="129"/>
      <c r="L34" s="266">
        <f t="shared" si="3"/>
        <v>0</v>
      </c>
      <c r="M34" s="131"/>
      <c r="N34" s="122"/>
      <c r="O34" s="116" t="s">
        <v>39</v>
      </c>
      <c r="P34" s="2"/>
      <c r="Q34" s="117"/>
      <c r="R34" s="19"/>
      <c r="S34" s="2"/>
      <c r="T34" s="2"/>
      <c r="AI34" s="116"/>
    </row>
    <row r="35" spans="1:35" ht="15" customHeight="1">
      <c r="A35" s="141" t="s">
        <v>66</v>
      </c>
      <c r="B35" s="140">
        <f>SUM(G27:G36)</f>
        <v>73180</v>
      </c>
      <c r="C35" s="125">
        <v>6100</v>
      </c>
      <c r="D35" s="287"/>
      <c r="E35" s="261" t="s">
        <v>248</v>
      </c>
      <c r="F35" s="108">
        <v>3910</v>
      </c>
      <c r="G35" s="109">
        <v>6380</v>
      </c>
      <c r="H35" s="128" t="s">
        <v>249</v>
      </c>
      <c r="I35" s="129"/>
      <c r="J35" s="129"/>
      <c r="K35" s="129"/>
      <c r="L35" s="266">
        <f t="shared" si="3"/>
        <v>0</v>
      </c>
      <c r="M35" s="131"/>
      <c r="N35" s="122"/>
      <c r="O35" s="116" t="s">
        <v>39</v>
      </c>
      <c r="P35" s="2"/>
      <c r="Q35" s="2"/>
      <c r="R35" s="2"/>
      <c r="S35" s="2"/>
      <c r="T35" s="2"/>
      <c r="V35" s="2"/>
      <c r="W35" s="2"/>
      <c r="X35" s="2"/>
      <c r="Y35" s="2"/>
      <c r="Z35" s="2"/>
      <c r="AA35" s="2"/>
      <c r="AB35" s="2"/>
      <c r="AC35" s="2"/>
      <c r="AD35" s="2"/>
      <c r="AE35" s="2"/>
      <c r="AF35" s="2"/>
      <c r="AG35" s="2"/>
      <c r="AH35" s="2"/>
      <c r="AI35" s="2"/>
    </row>
    <row r="36" spans="1:35" ht="15" customHeight="1" thickBot="1">
      <c r="A36" s="179" t="s">
        <v>71</v>
      </c>
      <c r="B36" s="180">
        <f>SUM(B34:B35)</f>
        <v>108160</v>
      </c>
      <c r="C36" s="181">
        <v>6110</v>
      </c>
      <c r="D36" s="288"/>
      <c r="E36" s="281" t="s">
        <v>250</v>
      </c>
      <c r="F36" s="184">
        <v>2280</v>
      </c>
      <c r="G36" s="208">
        <v>2850</v>
      </c>
      <c r="H36" s="209" t="s">
        <v>251</v>
      </c>
      <c r="I36" s="210"/>
      <c r="J36" s="210"/>
      <c r="K36" s="210"/>
      <c r="L36" s="289">
        <f t="shared" si="3"/>
        <v>0</v>
      </c>
      <c r="M36" s="189"/>
      <c r="N36" s="190"/>
      <c r="O36" s="116" t="s">
        <v>39</v>
      </c>
      <c r="P36" s="2"/>
      <c r="Q36" s="2"/>
      <c r="R36" s="2"/>
      <c r="S36" s="2"/>
      <c r="T36" s="2"/>
      <c r="U36" s="2"/>
      <c r="V36" s="2"/>
      <c r="X36" s="2"/>
      <c r="Y36" s="2"/>
      <c r="Z36" s="2"/>
      <c r="AA36" s="2"/>
      <c r="AB36" s="2"/>
      <c r="AC36" s="2"/>
      <c r="AD36" s="2"/>
      <c r="AE36" s="2"/>
      <c r="AF36" s="2"/>
      <c r="AG36" s="2"/>
      <c r="AH36" s="2"/>
      <c r="AI36" s="2"/>
    </row>
    <row r="37" spans="1:35" ht="15" customHeight="1">
      <c r="A37" s="290"/>
      <c r="B37" s="291"/>
      <c r="C37" s="292"/>
      <c r="D37" s="292"/>
      <c r="E37" s="80"/>
      <c r="F37" s="293"/>
      <c r="G37" s="206"/>
      <c r="H37" s="117"/>
      <c r="I37" s="117"/>
      <c r="J37" s="117"/>
      <c r="K37" s="117"/>
      <c r="L37" s="15"/>
      <c r="M37" s="15"/>
      <c r="N37" s="117"/>
      <c r="O37" s="215"/>
      <c r="P37" s="215"/>
      <c r="Q37"/>
      <c r="R37" s="216"/>
      <c r="S37"/>
      <c r="X37" s="1"/>
      <c r="Y37" s="1"/>
      <c r="Z37" s="2"/>
      <c r="AA37" s="19"/>
      <c r="AB37" s="2"/>
      <c r="AC37" s="2"/>
      <c r="AD37" s="80"/>
      <c r="AE37" s="213"/>
      <c r="AF37" s="2"/>
      <c r="AG37" s="2"/>
      <c r="AH37" s="2"/>
      <c r="AI37" s="2"/>
    </row>
    <row r="38" spans="1:35" ht="17.399999999999999" hidden="1" customHeight="1">
      <c r="A38" s="2"/>
      <c r="B38" s="2"/>
      <c r="C38" s="2"/>
      <c r="D38" s="2"/>
      <c r="E38" s="2"/>
      <c r="F38" s="2"/>
      <c r="G38" s="2"/>
      <c r="H38" s="2"/>
      <c r="I38" s="2"/>
      <c r="J38" s="2"/>
      <c r="K38" s="2"/>
      <c r="L38" s="2"/>
      <c r="M38" s="2"/>
      <c r="N38" s="2"/>
      <c r="O38" s="2"/>
      <c r="P38" s="2"/>
      <c r="Q38" s="2"/>
      <c r="R38" s="2"/>
      <c r="S38" s="2"/>
      <c r="T38" s="2"/>
      <c r="U38" s="2"/>
      <c r="V38" s="2"/>
      <c r="X38" s="2"/>
      <c r="Y38" s="2"/>
      <c r="Z38" s="2"/>
      <c r="AA38" s="2"/>
      <c r="AB38" s="2"/>
      <c r="AC38" s="2"/>
      <c r="AD38" s="80"/>
      <c r="AE38" s="80"/>
      <c r="AF38" s="213"/>
      <c r="AG38" s="213"/>
      <c r="AH38" s="80"/>
      <c r="AI38" s="2"/>
    </row>
    <row r="39" spans="1:35" ht="17.399999999999999" hidden="1" customHeight="1">
      <c r="A39" s="2"/>
      <c r="B39" s="2"/>
      <c r="C39" s="2"/>
      <c r="D39" s="2"/>
      <c r="E39" s="2"/>
      <c r="F39" s="2"/>
      <c r="G39" s="2"/>
      <c r="H39" s="2"/>
      <c r="I39" s="2"/>
      <c r="J39" s="2"/>
      <c r="K39" s="2"/>
      <c r="L39" s="2"/>
      <c r="M39" s="2"/>
      <c r="N39" s="2"/>
      <c r="O39" s="2"/>
      <c r="P39" s="2"/>
      <c r="Q39" s="2"/>
      <c r="R39" s="2"/>
      <c r="S39" s="2"/>
      <c r="T39" s="2"/>
      <c r="U39" s="2"/>
      <c r="V39" s="2"/>
      <c r="X39" s="2"/>
      <c r="Y39" s="2"/>
      <c r="Z39" s="2"/>
      <c r="AA39" s="2"/>
      <c r="AB39" s="2"/>
      <c r="AC39" s="2"/>
      <c r="AD39" s="80"/>
      <c r="AE39" s="80"/>
      <c r="AF39" s="213"/>
      <c r="AG39" s="213"/>
      <c r="AH39" s="80"/>
      <c r="AI39" s="2"/>
    </row>
    <row r="40" spans="1:35" ht="15.75" customHeight="1">
      <c r="A40" s="217" t="s">
        <v>136</v>
      </c>
      <c r="B40" s="218"/>
      <c r="C40" s="218"/>
      <c r="D40" s="218"/>
      <c r="E40" s="218"/>
      <c r="F40" s="218"/>
      <c r="G40" s="218"/>
      <c r="H40" s="218"/>
      <c r="I40" s="218"/>
      <c r="J40" s="218"/>
      <c r="K40" s="218"/>
      <c r="L40" s="218"/>
      <c r="M40" s="218"/>
      <c r="N40" s="219"/>
      <c r="O40" s="2"/>
      <c r="P40" s="2"/>
      <c r="Q40" s="2"/>
      <c r="R40" s="2"/>
      <c r="S40" s="2"/>
      <c r="T40" s="2"/>
      <c r="U40" s="2"/>
      <c r="V40" s="2"/>
      <c r="AI40" s="1"/>
    </row>
    <row r="41" spans="1:35" ht="15.75" customHeight="1">
      <c r="A41" s="217" t="s">
        <v>137</v>
      </c>
      <c r="B41" s="80"/>
      <c r="C41" s="1"/>
      <c r="D41" s="1"/>
      <c r="E41" s="1"/>
      <c r="F41" s="1"/>
      <c r="G41" s="1"/>
      <c r="H41" s="1"/>
      <c r="I41" s="1"/>
      <c r="J41" s="1"/>
      <c r="K41" s="1"/>
      <c r="L41" s="1"/>
      <c r="M41" s="2"/>
      <c r="N41" s="2"/>
      <c r="O41" s="2"/>
      <c r="P41" s="2"/>
      <c r="Q41" s="2"/>
      <c r="R41" s="2"/>
      <c r="S41" s="2"/>
      <c r="T41" s="2"/>
      <c r="U41" s="2"/>
      <c r="V41" s="2"/>
      <c r="AI41" s="1"/>
    </row>
    <row r="42" spans="1:35" ht="15.75" customHeight="1">
      <c r="A42" s="157" t="s">
        <v>252</v>
      </c>
      <c r="B42" s="218"/>
      <c r="C42" s="218"/>
      <c r="D42" s="218"/>
      <c r="E42" s="218"/>
      <c r="F42" s="218"/>
      <c r="G42" s="218"/>
      <c r="H42" s="218"/>
      <c r="I42" s="218"/>
      <c r="J42" s="218"/>
      <c r="K42" s="218"/>
      <c r="L42" s="218"/>
      <c r="M42" s="218"/>
      <c r="N42" s="219"/>
      <c r="O42" s="2"/>
      <c r="P42" s="2"/>
      <c r="Q42" s="2"/>
      <c r="R42" s="2"/>
      <c r="S42" s="2"/>
      <c r="T42" s="2"/>
      <c r="U42" s="2"/>
      <c r="V42" s="2"/>
      <c r="AI42" s="1"/>
    </row>
    <row r="43" spans="1:35" ht="15.75" customHeight="1">
      <c r="A43" s="157" t="s">
        <v>139</v>
      </c>
      <c r="B43" s="1"/>
      <c r="C43" s="80"/>
      <c r="D43" s="80"/>
      <c r="E43" s="80"/>
      <c r="F43" s="294"/>
      <c r="G43" s="117"/>
      <c r="H43" s="117"/>
      <c r="I43" s="19"/>
      <c r="J43" s="1"/>
      <c r="K43" s="1"/>
      <c r="L43" s="80"/>
      <c r="M43" s="2"/>
      <c r="N43" s="2"/>
      <c r="O43" s="2"/>
      <c r="P43" s="2"/>
      <c r="Q43" s="2"/>
      <c r="R43" s="2"/>
      <c r="S43" s="2"/>
      <c r="T43" s="2"/>
      <c r="U43" s="2"/>
      <c r="V43" s="2"/>
      <c r="AI43" s="1"/>
    </row>
    <row r="44" spans="1:35" ht="14.4">
      <c r="A44" s="157" t="s">
        <v>253</v>
      </c>
      <c r="B44" s="80"/>
      <c r="C44" s="80"/>
      <c r="D44" s="80"/>
      <c r="E44" s="80"/>
      <c r="F44" s="294"/>
      <c r="G44" s="117"/>
      <c r="H44" s="117"/>
      <c r="I44" s="15"/>
      <c r="J44" s="15"/>
      <c r="K44" s="15"/>
      <c r="L44" s="15"/>
      <c r="M44" s="2"/>
      <c r="N44" s="2"/>
      <c r="O44" s="1"/>
      <c r="P44" s="1"/>
      <c r="Q44" s="1"/>
      <c r="R44" s="1"/>
      <c r="S44" s="1"/>
      <c r="T44" s="1"/>
      <c r="U44" s="1"/>
      <c r="V44" s="1"/>
      <c r="W44" s="1"/>
      <c r="X44" s="1"/>
      <c r="Y44" s="1"/>
      <c r="Z44" s="1"/>
      <c r="AA44" s="1"/>
      <c r="AB44" s="1"/>
      <c r="AC44" s="1"/>
      <c r="AD44" s="1"/>
      <c r="AE44" s="1"/>
      <c r="AF44" s="1"/>
      <c r="AG44" s="1"/>
      <c r="AH44" s="1"/>
      <c r="AI44" s="1"/>
    </row>
    <row r="45" spans="1:35" ht="16.2">
      <c r="A45" s="157" t="s">
        <v>254</v>
      </c>
      <c r="B45" s="80"/>
      <c r="C45" s="80"/>
      <c r="D45" s="80"/>
      <c r="E45" s="80"/>
      <c r="F45" s="294"/>
      <c r="G45" s="117"/>
      <c r="H45" s="117"/>
      <c r="I45" s="19"/>
      <c r="J45" s="1"/>
      <c r="K45" s="1"/>
      <c r="L45" s="80"/>
      <c r="M45" s="2"/>
      <c r="N45" s="2"/>
      <c r="X45" s="220" t="s">
        <v>255</v>
      </c>
      <c r="Y45" s="295"/>
      <c r="Z45" s="296"/>
      <c r="AA45" s="297">
        <f>SUM(B12,B19,B24,B34,V18,V22,V26)</f>
        <v>156590</v>
      </c>
      <c r="AB45" s="298"/>
      <c r="AC45" s="298"/>
      <c r="AD45" s="299"/>
      <c r="AE45" s="300"/>
      <c r="AF45" s="301" t="s">
        <v>256</v>
      </c>
      <c r="AG45" s="221"/>
      <c r="AH45" s="302">
        <f>SUM('1-A.札幌市 【dDe】'!AH45,AA45)</f>
        <v>300695</v>
      </c>
    </row>
    <row r="46" spans="1:35" ht="16.2">
      <c r="A46" s="157" t="s">
        <v>143</v>
      </c>
      <c r="B46" s="1"/>
      <c r="C46" s="80"/>
      <c r="D46" s="80"/>
      <c r="E46" s="80"/>
      <c r="F46" s="294"/>
      <c r="G46" s="117"/>
      <c r="H46" s="117"/>
      <c r="I46" s="19"/>
      <c r="J46" s="1"/>
      <c r="K46" s="1"/>
      <c r="L46" s="80"/>
      <c r="M46" s="2"/>
      <c r="N46" s="2"/>
      <c r="X46" s="224" t="s">
        <v>257</v>
      </c>
      <c r="Y46" s="303"/>
      <c r="Z46" s="304"/>
      <c r="AA46" s="305">
        <f>SUM(B13,B20,B25,B35,V19,V23,V27)</f>
        <v>264920</v>
      </c>
      <c r="AB46" s="306"/>
      <c r="AC46" s="306"/>
      <c r="AD46" s="306"/>
      <c r="AE46" s="307"/>
      <c r="AF46" s="308" t="s">
        <v>258</v>
      </c>
      <c r="AG46" s="225"/>
      <c r="AH46" s="305">
        <f>SUM('1-A.札幌市 【dDe】'!AH46,AA46)</f>
        <v>518940</v>
      </c>
    </row>
    <row r="47" spans="1:35" ht="16.2">
      <c r="A47" s="157" t="s">
        <v>145</v>
      </c>
      <c r="B47" s="1"/>
      <c r="C47" s="2"/>
      <c r="D47" s="2"/>
      <c r="E47" s="80"/>
      <c r="F47" s="2"/>
      <c r="G47" s="2"/>
      <c r="H47" s="2"/>
      <c r="I47" s="19"/>
      <c r="J47" s="2"/>
      <c r="K47" s="2"/>
      <c r="L47" s="2"/>
      <c r="M47" s="2"/>
      <c r="N47" s="2"/>
      <c r="X47" s="227"/>
      <c r="Y47" s="309"/>
      <c r="Z47" s="310"/>
      <c r="AA47" s="229"/>
      <c r="AB47" s="306"/>
      <c r="AC47" s="306"/>
      <c r="AD47" s="306"/>
      <c r="AE47" s="307"/>
      <c r="AF47" s="311" t="s">
        <v>259</v>
      </c>
      <c r="AG47" s="228"/>
      <c r="AH47" s="229">
        <f>SUM(AH45:AH46)</f>
        <v>819635</v>
      </c>
    </row>
    <row r="48" spans="1:35" ht="18">
      <c r="A48" s="157" t="s">
        <v>147</v>
      </c>
      <c r="B48" s="1"/>
      <c r="C48" s="1"/>
      <c r="D48" s="1"/>
      <c r="E48" s="1"/>
      <c r="F48" s="1"/>
      <c r="G48" s="1"/>
      <c r="H48" s="1"/>
      <c r="I48" s="1"/>
      <c r="J48" s="1"/>
      <c r="K48" s="1"/>
      <c r="L48" s="1"/>
      <c r="M48" s="1"/>
      <c r="N48" s="1"/>
      <c r="O48" s="178"/>
      <c r="P48" s="178"/>
      <c r="Q48" s="178"/>
    </row>
    <row r="49" spans="9:17" ht="12" customHeight="1">
      <c r="O49" s="178"/>
      <c r="P49" s="178"/>
      <c r="Q49" s="178"/>
    </row>
    <row r="50" spans="9:17" ht="12" customHeight="1">
      <c r="O50" s="178"/>
      <c r="P50" s="178"/>
      <c r="Q50" s="178"/>
    </row>
    <row r="57" spans="9:17" ht="12" customHeight="1">
      <c r="I57" s="178"/>
    </row>
  </sheetData>
  <sheetProtection algorithmName="SHA-512" hashValue="ecZkMdthfvC/AByV84FukVzFkx8CUwW+pDnNjZpjOQvo8c5Dm4QrjVE5a7BxL+hzfmlObJxhADKxZxjO041XlA==" saltValue="UUuq74OrXbxVM/j++dNrew==" spinCount="100000" sheet="1" scenarios="1" formatCells="0" autoFilter="0"/>
  <mergeCells count="91">
    <mergeCell ref="C36:D36"/>
    <mergeCell ref="AB45:AC45"/>
    <mergeCell ref="F30:N30"/>
    <mergeCell ref="C31:D31"/>
    <mergeCell ref="C32:D32"/>
    <mergeCell ref="C33:D33"/>
    <mergeCell ref="C34:D34"/>
    <mergeCell ref="C35:D35"/>
    <mergeCell ref="C26:D26"/>
    <mergeCell ref="W26:X26"/>
    <mergeCell ref="A27:B32"/>
    <mergeCell ref="C27:D27"/>
    <mergeCell ref="W27:X27"/>
    <mergeCell ref="C28:D28"/>
    <mergeCell ref="W28:X28"/>
    <mergeCell ref="C29:D29"/>
    <mergeCell ref="F29:N29"/>
    <mergeCell ref="C30:D30"/>
    <mergeCell ref="C23:D23"/>
    <mergeCell ref="W23:X23"/>
    <mergeCell ref="C24:D24"/>
    <mergeCell ref="W24:X24"/>
    <mergeCell ref="C25:D25"/>
    <mergeCell ref="U25:V25"/>
    <mergeCell ref="W25:X25"/>
    <mergeCell ref="C20:D20"/>
    <mergeCell ref="W20:X20"/>
    <mergeCell ref="C21:D21"/>
    <mergeCell ref="U21:V21"/>
    <mergeCell ref="W21:X21"/>
    <mergeCell ref="A22:B22"/>
    <mergeCell ref="C22:D22"/>
    <mergeCell ref="W22:X22"/>
    <mergeCell ref="Z17:AH17"/>
    <mergeCell ref="C18:D18"/>
    <mergeCell ref="W18:X18"/>
    <mergeCell ref="Z18:AH18"/>
    <mergeCell ref="C19:D19"/>
    <mergeCell ref="W19:X19"/>
    <mergeCell ref="W14:X14"/>
    <mergeCell ref="A15:B15"/>
    <mergeCell ref="C15:D15"/>
    <mergeCell ref="W15:X15"/>
    <mergeCell ref="A16:B17"/>
    <mergeCell ref="C16:D16"/>
    <mergeCell ref="W16:X16"/>
    <mergeCell ref="C17:D17"/>
    <mergeCell ref="W17:X17"/>
    <mergeCell ref="A11:B11"/>
    <mergeCell ref="C11:D11"/>
    <mergeCell ref="U11:V11"/>
    <mergeCell ref="W11:X11"/>
    <mergeCell ref="C12:D12"/>
    <mergeCell ref="U12:V16"/>
    <mergeCell ref="W12:X12"/>
    <mergeCell ref="C13:D13"/>
    <mergeCell ref="W13:X13"/>
    <mergeCell ref="C14:D14"/>
    <mergeCell ref="AA7:AH7"/>
    <mergeCell ref="O9:T9"/>
    <mergeCell ref="U9:V9"/>
    <mergeCell ref="A10:B10"/>
    <mergeCell ref="C10:D10"/>
    <mergeCell ref="U10:V10"/>
    <mergeCell ref="W10:X10"/>
    <mergeCell ref="A7:C7"/>
    <mergeCell ref="D7:F7"/>
    <mergeCell ref="G7:L7"/>
    <mergeCell ref="M7:N7"/>
    <mergeCell ref="O7:V7"/>
    <mergeCell ref="X7:Z7"/>
    <mergeCell ref="D6:F6"/>
    <mergeCell ref="G6:L6"/>
    <mergeCell ref="M6:N6"/>
    <mergeCell ref="O6:V6"/>
    <mergeCell ref="X6:Z6"/>
    <mergeCell ref="AA6:AH6"/>
    <mergeCell ref="X4:Z4"/>
    <mergeCell ref="AD4:AG4"/>
    <mergeCell ref="A5:C5"/>
    <mergeCell ref="D5:F5"/>
    <mergeCell ref="G5:T5"/>
    <mergeCell ref="U5:W5"/>
    <mergeCell ref="X5:Z5"/>
    <mergeCell ref="AD5:AG5"/>
    <mergeCell ref="A2:B2"/>
    <mergeCell ref="C2:G2"/>
    <mergeCell ref="L2:M2"/>
    <mergeCell ref="D4:F4"/>
    <mergeCell ref="G4:T4"/>
    <mergeCell ref="U4:W4"/>
  </mergeCells>
  <phoneticPr fontId="4"/>
  <conditionalFormatting sqref="O11:O36">
    <cfRule type="expression" dxfId="1" priority="2" stopIfTrue="1">
      <formula>$N11/$G11&gt;$M11/$F11</formula>
    </cfRule>
  </conditionalFormatting>
  <conditionalFormatting sqref="AI11:AI28">
    <cfRule type="expression" dxfId="0" priority="1" stopIfTrue="1">
      <formula>$AH11/$AA11&gt;$AG11/$Z11</formula>
    </cfRule>
  </conditionalFormatting>
  <dataValidations count="46">
    <dataValidation allowBlank="1" showInputMessage="1" showErrorMessage="1" prompt="ひらおか" sqref="E14" xr:uid="{5F5C1815-46E9-4EF2-9D22-597538CB09E9}"/>
    <dataValidation allowBlank="1" showInputMessage="1" showErrorMessage="1" prompt="きたの" sqref="E13" xr:uid="{EB99C103-3F35-4BB8-B14D-589D96D50E07}"/>
    <dataValidation allowBlank="1" showInputMessage="1" showErrorMessage="1" prompt="しんえい" sqref="E12" xr:uid="{96C2E162-10F3-4A7F-8959-91D427C3419B}"/>
    <dataValidation allowBlank="1" showInputMessage="1" showErrorMessage="1" prompt="きよた" sqref="E11" xr:uid="{752CE95C-BCA6-4062-B4A2-477EED6DF4C1}"/>
    <dataValidation allowBlank="1" showErrorMessage="1" promptTitle="配布要項" prompt="毎月3回_x000a_道新読者：木朝刊_x000a_未購読者：木～金　_x000a_詳細は申込書下部配布要項もしくは実施カレンダーをご覧ください" sqref="D5:F5" xr:uid="{9950BAE4-580E-4CC8-9D57-F4AF983EF876}"/>
    <dataValidation allowBlank="1" showInputMessage="1" showErrorMessage="1" prompt="きたひろしま" sqref="Y25" xr:uid="{6B3C4B16-C16F-4328-84FA-47A573F5B105}"/>
    <dataValidation allowBlank="1" showInputMessage="1" showErrorMessage="1" prompt="ひろしま" sqref="Y26" xr:uid="{B5A4B749-975C-4CDA-B223-CEE3A04472F1}"/>
    <dataValidation allowBlank="1" showInputMessage="1" showErrorMessage="1" prompt="にしのさと" sqref="Y27" xr:uid="{9E345BC5-FEB2-48CF-874D-08B9A624185B}"/>
    <dataValidation allowBlank="1" showInputMessage="1" showErrorMessage="1" prompt="おおまがり" sqref="Y28" xr:uid="{CD9EF496-F648-4AD8-87AD-95567280ADAA}"/>
    <dataValidation allowBlank="1" showInputMessage="1" showErrorMessage="1" prompt="ほろきた" sqref="Y11" xr:uid="{58B11A5D-C2EB-4DDD-B42A-D81E823776E5}"/>
    <dataValidation allowBlank="1" showInputMessage="1" showErrorMessage="1" prompt="あさぶ" sqref="Y12" xr:uid="{D1F6DB48-57A8-4E91-969A-2D73C2CA6A7E}"/>
    <dataValidation allowBlank="1" showInputMessage="1" showErrorMessage="1" prompt="しんかわ" sqref="Y13" xr:uid="{C47B89C9-5831-4D82-A105-941CEFDE008E}"/>
    <dataValidation allowBlank="1" showInputMessage="1" showErrorMessage="1" prompt="しんことにほくぶ" sqref="Y14" xr:uid="{FF509172-3FF3-4C9B-A00E-7A1723CC44FF}"/>
    <dataValidation allowBlank="1" showInputMessage="1" showErrorMessage="1" prompt="しんことにせいぶ" sqref="Y15" xr:uid="{8A122B2F-08B6-4604-BE88-BC74D77AF542}"/>
    <dataValidation allowBlank="1" showInputMessage="1" showErrorMessage="1" prompt="とんでん" sqref="Y16" xr:uid="{47C3C79F-8CD4-40E5-853A-B06DD7EEF7F5}"/>
    <dataValidation allowBlank="1" showInputMessage="1" showErrorMessage="1" prompt="とんでんきた" sqref="Y17" xr:uid="{F402DF2E-5410-4543-A6A7-2146F170CEAD}"/>
    <dataValidation allowBlank="1" showInputMessage="1" showErrorMessage="1" prompt="たいへい" sqref="Y18" xr:uid="{1288D395-25FE-4DC9-9A95-327F7347C63D}"/>
    <dataValidation allowBlank="1" showInputMessage="1" showErrorMessage="1" prompt="しのろ" sqref="Y19" xr:uid="{CFE3FB73-EAC7-43FC-BE13-F6D6A6CB6F70}"/>
    <dataValidation allowBlank="1" showInputMessage="1" showErrorMessage="1" prompt="あいのさと" sqref="Y20" xr:uid="{22D2EC73-B917-46BE-A491-5B570D850A02}"/>
    <dataValidation allowBlank="1" showInputMessage="1" showErrorMessage="1" prompt="はなかわひがし" sqref="Y21" xr:uid="{0D6626E6-F295-422F-A59C-728459C46D5D}"/>
    <dataValidation allowBlank="1" showInputMessage="1" showErrorMessage="1" prompt="はなかわきた" sqref="Y22" xr:uid="{7081F377-8E5B-4058-B98C-4DFC0A7BB4EE}"/>
    <dataValidation allowBlank="1" showInputMessage="1" showErrorMessage="1" prompt="はなかわみなみ" sqref="Y23" xr:uid="{060EEA46-B3FC-4DE3-8593-658B20BA859D}"/>
    <dataValidation allowBlank="1" showInputMessage="1" showErrorMessage="1" prompt="いしかり" sqref="Y24" xr:uid="{AE94F9A8-3C7C-4B01-BB64-933241641AD9}"/>
    <dataValidation allowBlank="1" showInputMessage="1" showErrorMessage="1" prompt="さかえまちちゅうおう" sqref="E34" xr:uid="{90210349-DFC2-4A1C-A2F5-35008738D499}"/>
    <dataValidation allowBlank="1" showInputMessage="1" showErrorMessage="1" prompt="さかえまちひがし" sqref="E35" xr:uid="{7B76DC8A-1208-49DB-B47C-83E037854A67}"/>
    <dataValidation allowBlank="1" showInputMessage="1" showErrorMessage="1" prompt="おかだま" sqref="E36" xr:uid="{B9DA8D36-5B0D-4D0B-94D5-8EE12F7C4CE4}"/>
    <dataValidation allowBlank="1" showInputMessage="1" showErrorMessage="1" prompt="さっぽろてつほく" sqref="E33" xr:uid="{0616C7B6-2FC9-4686-9467-DD1EACF3833D}"/>
    <dataValidation allowBlank="1" showInputMessage="1" showErrorMessage="1" prompt="きくすい" sqref="E15" xr:uid="{73C5D1E2-24A6-43DC-AE4B-10A01ECD716F}"/>
    <dataValidation allowBlank="1" showInputMessage="1" showErrorMessage="1" prompt="きくすいもとまち" sqref="E16" xr:uid="{FBA565EF-0E38-4F77-8B38-6EEACE2154F3}"/>
    <dataValidation allowBlank="1" showInputMessage="1" showErrorMessage="1" prompt="ひがしさっぽろ" sqref="E17" xr:uid="{E0E3FFE5-7768-4CE9-B78D-AA362B54494A}"/>
    <dataValidation allowBlank="1" showInputMessage="1" showErrorMessage="1" prompt="しろいし" sqref="E18" xr:uid="{20D57F97-766F-4645-8105-918E0B3CD496}"/>
    <dataValidation allowBlank="1" showInputMessage="1" showErrorMessage="1" prompt="きたごう" sqref="E19" xr:uid="{36BC7B6D-B9EA-4525-A955-4C57DC950694}"/>
    <dataValidation allowBlank="1" showInputMessage="1" showErrorMessage="1" prompt="きたしろいし" sqref="E20" xr:uid="{63E8D541-E515-492F-B78D-41DAD49C320F}"/>
    <dataValidation allowBlank="1" showInputMessage="1" showErrorMessage="1" prompt="ひがししろいし" sqref="E21" xr:uid="{4F08EC07-1E70-48FE-9C4D-5BC4137C6827}"/>
    <dataValidation allowBlank="1" showInputMessage="1" showErrorMessage="1" prompt="あおばちゅうおう" sqref="E22" xr:uid="{2D51CE1E-2775-4D36-9175-D366A4F8CB40}"/>
    <dataValidation allowBlank="1" showInputMessage="1" showErrorMessage="1" prompt="もみじだい" sqref="E23" xr:uid="{447F7C52-E55A-4FD5-9435-469CE2843B77}"/>
    <dataValidation allowBlank="1" showInputMessage="1" showErrorMessage="1" prompt="あつべつちゅうおう" sqref="E24" xr:uid="{DE00061A-9C23-4415-A834-436A5D2890AD}"/>
    <dataValidation allowBlank="1" showInputMessage="1" showErrorMessage="1" prompt="あつべつきた" sqref="E25" xr:uid="{34AAC4E5-3B18-4AB4-A111-01A663A1B8CC}"/>
    <dataValidation allowBlank="1" showInputMessage="1" showErrorMessage="1" prompt="かみのっぽろ" sqref="E26" xr:uid="{0D901C21-A4A7-4A13-BFD2-B4D3624FD16D}"/>
    <dataValidation allowBlank="1" showInputMessage="1" showErrorMessage="1" prompt="さつなえ" sqref="E27" xr:uid="{AB9C2C6A-A8BB-4FA1-905A-7B49D8EFEE33}"/>
    <dataValidation allowBlank="1" showInputMessage="1" showErrorMessage="1" prompt="なえぼ" sqref="E28" xr:uid="{3F6A6E6A-026D-4243-9292-67ABE48018B5}"/>
    <dataValidation allowBlank="1" showInputMessage="1" showErrorMessage="1" prompt="ふしこ" sqref="E29" xr:uid="{469D105A-5CF6-4CB4-94A4-EC66B2E24213}"/>
    <dataValidation allowBlank="1" showInputMessage="1" showErrorMessage="1" prompt="ほくえい" sqref="E30" xr:uid="{B8AD24F5-6B68-4CBB-B1D3-B8C28FFD0F07}"/>
    <dataValidation allowBlank="1" showInputMessage="1" showErrorMessage="1" prompt="しんどう" sqref="E31" xr:uid="{113EAD77-EEF8-48D5-A084-E8F1BBA8F568}"/>
    <dataValidation allowBlank="1" showInputMessage="1" showErrorMessage="1" prompt="こうせい" sqref="E32" xr:uid="{A8041264-EABE-48FE-BEB3-A7950983021B}"/>
    <dataValidation type="whole" errorStyle="information" allowBlank="1" showInputMessage="1" showErrorMessage="1" errorTitle="定数オーバー" error="定数オーバーです。" sqref="M31:N36 AG11:AH16 AG19:AH28 M11:N28" xr:uid="{79ADE53E-C348-4594-AA99-3EF73B30EFD2}">
      <formula1>0</formula1>
      <formula2>F11</formula2>
    </dataValidation>
  </dataValidations>
  <printOptions horizontalCentered="1" verticalCentered="1"/>
  <pageMargins left="0.19685039370078741" right="0.19685039370078741" top="0.31496062992125984" bottom="0.31496062992125984" header="0.19685039370078741" footer="0.19685039370078741"/>
  <pageSetup paperSize="9" scale="76" orientation="landscape" cellComments="asDisplayed" r:id="rId1"/>
  <headerFooter alignWithMargins="0"/>
  <colBreaks count="1" manualBreakCount="1">
    <brk id="4" max="47"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1-A.札幌市 【dDe】</vt:lpstr>
      <vt:lpstr>1-A2.札幌・北広島・石狩市 【dDe】</vt:lpstr>
      <vt:lpstr>'1-A.札幌市 【dDe】'!Print_Area</vt:lpstr>
      <vt:lpstr>'1-A2.札幌・北広島・石狩市 【dDe】'!Print_Area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小林 峻大</dc:creator>
  <cp:lastModifiedBy>小林 峻大</cp:lastModifiedBy>
  <dcterms:created xsi:type="dcterms:W3CDTF">2024-08-13T02:39:05Z</dcterms:created>
  <dcterms:modified xsi:type="dcterms:W3CDTF">2024-08-13T02:39:05Z</dcterms:modified>
</cp:coreProperties>
</file>