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013523.DESKTOP-1V0C50P\Desktop\ダウンロード用デリバリー申込書\"/>
    </mc:Choice>
  </mc:AlternateContent>
  <xr:revisionPtr revIDLastSave="0" documentId="8_{D4FF0814-D4B6-4804-B280-59D94FD11587}" xr6:coauthVersionLast="47" xr6:coauthVersionMax="47" xr10:uidLastSave="{00000000-0000-0000-0000-000000000000}"/>
  <bookViews>
    <workbookView xWindow="-108" yWindow="-108" windowWidth="23256" windowHeight="12576" xr2:uid="{FEBFC182-1FA0-4B8D-8463-CDF3496D5ED3}"/>
  </bookViews>
  <sheets>
    <sheet name="1-A.札幌市 【dDe】" sheetId="1" r:id="rId1"/>
    <sheet name="1-A2.札幌・北広島・石狩市 【dDe】" sheetId="2" r:id="rId2"/>
  </sheets>
  <definedNames>
    <definedName name="_xlnm.Print_Area" localSheetId="0">'1-A.札幌市 【dDe】'!$A$1:$AI$48</definedName>
    <definedName name="_xlnm.Print_Area" localSheetId="1">'1-A2.札幌・北広島・石狩市 【dDe】'!$A$1:$AI$48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 l="1"/>
  <c r="L35" i="2"/>
  <c r="B35" i="2"/>
  <c r="L34" i="2"/>
  <c r="B34" i="2"/>
  <c r="B36" i="2" s="1"/>
  <c r="L33" i="2"/>
  <c r="L32" i="2"/>
  <c r="L31" i="2"/>
  <c r="AF28" i="2"/>
  <c r="V28" i="2"/>
  <c r="L28" i="2"/>
  <c r="AF27" i="2"/>
  <c r="V27" i="2"/>
  <c r="L27" i="2"/>
  <c r="AF26" i="2"/>
  <c r="V26" i="2"/>
  <c r="L26" i="2"/>
  <c r="B26" i="2"/>
  <c r="AF25" i="2"/>
  <c r="L25" i="2"/>
  <c r="B25" i="2"/>
  <c r="AF24" i="2"/>
  <c r="L24" i="2"/>
  <c r="B24" i="2"/>
  <c r="AF23" i="2"/>
  <c r="V23" i="2"/>
  <c r="L23" i="2"/>
  <c r="AF22" i="2"/>
  <c r="V22" i="2"/>
  <c r="V24" i="2" s="1"/>
  <c r="L22" i="2"/>
  <c r="AF21" i="2"/>
  <c r="L21" i="2"/>
  <c r="AF20" i="2"/>
  <c r="L20" i="2"/>
  <c r="B20" i="2"/>
  <c r="AF19" i="2"/>
  <c r="V19" i="2"/>
  <c r="L19" i="2"/>
  <c r="B19" i="2"/>
  <c r="B21" i="2" s="1"/>
  <c r="V18" i="2"/>
  <c r="V20" i="2" s="1"/>
  <c r="L18" i="2"/>
  <c r="L17" i="2"/>
  <c r="AF16" i="2"/>
  <c r="L16" i="2"/>
  <c r="AF15" i="2"/>
  <c r="L15" i="2"/>
  <c r="AF14" i="2"/>
  <c r="L14" i="2"/>
  <c r="AF13" i="2"/>
  <c r="L13" i="2"/>
  <c r="B13" i="2"/>
  <c r="AA46" i="2" s="1"/>
  <c r="AH46" i="2" s="1"/>
  <c r="AF12" i="2"/>
  <c r="L12" i="2"/>
  <c r="B12" i="2"/>
  <c r="AA45" i="2" s="1"/>
  <c r="AH45" i="2" s="1"/>
  <c r="AF11" i="2"/>
  <c r="L11" i="2"/>
  <c r="N9" i="2"/>
  <c r="AA7" i="2"/>
  <c r="X7" i="2"/>
  <c r="O7" i="2"/>
  <c r="U9" i="2" s="1"/>
  <c r="M7" i="2"/>
  <c r="G7" i="2" s="1"/>
  <c r="D7" i="2" s="1"/>
  <c r="AH5" i="2"/>
  <c r="AD5" i="2"/>
  <c r="AA5" i="2"/>
  <c r="X5" i="2"/>
  <c r="U5" i="2"/>
  <c r="G5" i="2"/>
  <c r="D5" i="2"/>
  <c r="D8" i="2" s="1"/>
  <c r="L36" i="1"/>
  <c r="L35" i="1"/>
  <c r="B35" i="1"/>
  <c r="L34" i="1"/>
  <c r="B34" i="1"/>
  <c r="B36" i="1" s="1"/>
  <c r="L33" i="1"/>
  <c r="L32" i="1"/>
  <c r="L31" i="1"/>
  <c r="L30" i="1"/>
  <c r="B30" i="1"/>
  <c r="AF29" i="1"/>
  <c r="L29" i="1"/>
  <c r="B29" i="1"/>
  <c r="B31" i="1" s="1"/>
  <c r="AF28" i="1"/>
  <c r="V28" i="1"/>
  <c r="L28" i="1"/>
  <c r="AF27" i="1"/>
  <c r="V27" i="1"/>
  <c r="V29" i="1" s="1"/>
  <c r="L27" i="1"/>
  <c r="AF26" i="1"/>
  <c r="L26" i="1"/>
  <c r="AF25" i="1"/>
  <c r="L25" i="1"/>
  <c r="AF24" i="1"/>
  <c r="L24" i="1"/>
  <c r="AF23" i="1"/>
  <c r="AF22" i="1"/>
  <c r="L22" i="1"/>
  <c r="AF21" i="1"/>
  <c r="L21" i="1"/>
  <c r="AF20" i="1"/>
  <c r="L20" i="1"/>
  <c r="B20" i="1"/>
  <c r="AH46" i="1" s="1"/>
  <c r="AF19" i="1"/>
  <c r="L19" i="1"/>
  <c r="B19" i="1"/>
  <c r="B21" i="1" s="1"/>
  <c r="AF18" i="1"/>
  <c r="L18" i="1"/>
  <c r="AF17" i="1"/>
  <c r="V17" i="1"/>
  <c r="L17" i="1"/>
  <c r="AF16" i="1"/>
  <c r="V16" i="1"/>
  <c r="V18" i="1" s="1"/>
  <c r="L16" i="1"/>
  <c r="AF15" i="1"/>
  <c r="L15" i="1"/>
  <c r="AF14" i="1"/>
  <c r="L14" i="1"/>
  <c r="AF13" i="1"/>
  <c r="AF12" i="1"/>
  <c r="L12" i="1"/>
  <c r="AF11" i="1"/>
  <c r="L11" i="1"/>
  <c r="N9" i="1"/>
  <c r="D8" i="1"/>
  <c r="O7" i="1"/>
  <c r="U9" i="1" s="1"/>
  <c r="M7" i="1"/>
  <c r="G7" i="1"/>
  <c r="D7" i="1"/>
  <c r="AH47" i="2" l="1"/>
  <c r="B14" i="2"/>
  <c r="AH47" i="1"/>
  <c r="AH45" i="1"/>
</calcChain>
</file>

<file path=xl/sharedStrings.xml><?xml version="1.0" encoding="utf-8"?>
<sst xmlns="http://schemas.openxmlformats.org/spreadsheetml/2006/main" count="441" uniqueCount="260">
  <si>
    <t>1-A</t>
    <phoneticPr fontId="7"/>
  </si>
  <si>
    <t>札幌市</t>
    <rPh sb="0" eb="2">
      <t>サッポロシナイ</t>
    </rPh>
    <rPh sb="2" eb="3">
      <t>シ</t>
    </rPh>
    <phoneticPr fontId="7"/>
  </si>
  <si>
    <t>どうしんデリバリーエクスプレス申込書①</t>
    <rPh sb="15" eb="17">
      <t>モウシコミ</t>
    </rPh>
    <rPh sb="17" eb="18">
      <t>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</si>
  <si>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</si>
  <si>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</si>
  <si>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</si>
  <si>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</si>
  <si>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</si>
  <si>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</si>
  <si>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</si>
  <si>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</si>
  <si>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</si>
  <si>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</si>
  <si>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</si>
  <si>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申込総枚数（①・②合計）</t>
    <rPh sb="0" eb="2">
      <t>モウシコミ</t>
    </rPh>
    <rPh sb="2" eb="3">
      <t>ソウ</t>
    </rPh>
    <rPh sb="3" eb="5">
      <t>マイスウ</t>
    </rPh>
    <rPh sb="9" eb="11">
      <t>ゴウケイ</t>
    </rPh>
    <phoneticPr fontId="7"/>
  </si>
  <si>
    <t>折込・宅配計（ﾍﾟｰｼﾞ①合計）</t>
    <rPh sb="0" eb="2">
      <t>オリコミ</t>
    </rPh>
    <rPh sb="3" eb="5">
      <t>タクハイ</t>
    </rPh>
    <rPh sb="5" eb="6">
      <t>ケイ</t>
    </rPh>
    <rPh sb="13" eb="14">
      <t>ゴウ</t>
    </rPh>
    <phoneticPr fontId="7"/>
  </si>
  <si>
    <t>折込枚数（ﾍﾟｰｼﾞ①計）</t>
    <phoneticPr fontId="7"/>
  </si>
  <si>
    <t>宅配枚数（ﾍﾟｰｼﾞ①計）</t>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</si>
  <si>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</si>
  <si>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7"/>
  </si>
  <si>
    <t>▼札幌市・北広島市・石狩市①（A地区）</t>
    <rPh sb="1" eb="3">
      <t>サッポロ</t>
    </rPh>
    <rPh sb="3" eb="4">
      <t>シ</t>
    </rPh>
    <rPh sb="5" eb="9">
      <t>キタヒロシマシ</t>
    </rPh>
    <rPh sb="10" eb="13">
      <t>イシカリシ</t>
    </rPh>
    <rPh sb="16" eb="18">
      <t>チク</t>
    </rPh>
    <phoneticPr fontId="7"/>
  </si>
  <si>
    <t>折込合計</t>
    <rPh sb="0" eb="2">
      <t>オリコミ</t>
    </rPh>
    <rPh sb="2" eb="4">
      <t>ゴウケイ</t>
    </rPh>
    <phoneticPr fontId="7"/>
  </si>
  <si>
    <t>宅配合計</t>
    <rPh sb="0" eb="2">
      <t>タクハイ</t>
    </rPh>
    <rPh sb="2" eb="4">
      <t>ゴウケイ</t>
    </rPh>
    <phoneticPr fontId="7"/>
  </si>
  <si>
    <t>市区</t>
    <rPh sb="0" eb="1">
      <t>シ</t>
    </rPh>
    <rPh sb="1" eb="2">
      <t>チク</t>
    </rPh>
    <phoneticPr fontId="7"/>
  </si>
  <si>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</si>
  <si>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</si>
  <si>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</si>
  <si>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</si>
  <si>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phoneticPr fontId="7"/>
  </si>
  <si>
    <t>申込枚数</t>
    <rPh sb="0" eb="2">
      <t>モウシコミ</t>
    </rPh>
    <rPh sb="2" eb="4">
      <t>マイスウ</t>
    </rPh>
    <phoneticPr fontId="7"/>
  </si>
  <si>
    <t>うち折込</t>
    <rPh sb="2" eb="4">
      <t>オリコミ</t>
    </rPh>
    <phoneticPr fontId="19"/>
  </si>
  <si>
    <t>うち宅配</t>
    <rPh sb="2" eb="4">
      <t>タクハイ</t>
    </rPh>
    <phoneticPr fontId="19"/>
  </si>
  <si>
    <t>EDIコード</t>
  </si>
  <si>
    <t>札幌市</t>
    <rPh sb="0" eb="3">
      <t>サッポロシ</t>
    </rPh>
    <phoneticPr fontId="7"/>
  </si>
  <si>
    <t>中央東</t>
  </si>
  <si>
    <t>01101201001</t>
  </si>
  <si>
    <t>★</t>
    <phoneticPr fontId="7"/>
  </si>
  <si>
    <t>川沿北</t>
  </si>
  <si>
    <t>01106201002</t>
  </si>
  <si>
    <t>★</t>
  </si>
  <si>
    <t>中央区</t>
    <rPh sb="0" eb="3">
      <t>チュウオウク</t>
    </rPh>
    <phoneticPr fontId="19"/>
  </si>
  <si>
    <t>桑園中央北</t>
    <rPh sb="0" eb="2">
      <t>ソウエン</t>
    </rPh>
    <rPh sb="2" eb="4">
      <t>チュウオウ</t>
    </rPh>
    <rPh sb="4" eb="5">
      <t>キタ</t>
    </rPh>
    <phoneticPr fontId="7"/>
  </si>
  <si>
    <t>01101201002</t>
  </si>
  <si>
    <t>南区</t>
    <rPh sb="0" eb="2">
      <t>ミナミク</t>
    </rPh>
    <phoneticPr fontId="19"/>
  </si>
  <si>
    <t>藻南</t>
  </si>
  <si>
    <t>01106201003</t>
  </si>
  <si>
    <t>桑園中央</t>
    <rPh sb="2" eb="4">
      <t>チュウオウ</t>
    </rPh>
    <phoneticPr fontId="7"/>
  </si>
  <si>
    <t>（廃店　桑園中央北へ統合）</t>
    <rPh sb="4" eb="6">
      <t>ソウエン</t>
    </rPh>
    <rPh sb="6" eb="8">
      <t>チュウオウ</t>
    </rPh>
    <rPh sb="8" eb="9">
      <t>キタ</t>
    </rPh>
    <phoneticPr fontId="7"/>
  </si>
  <si>
    <t>澄川４条</t>
    <rPh sb="3" eb="4">
      <t>ジョウ</t>
    </rPh>
    <phoneticPr fontId="7"/>
  </si>
  <si>
    <t>01106201004</t>
  </si>
  <si>
    <t>中央南</t>
  </si>
  <si>
    <t>01101201004</t>
  </si>
  <si>
    <t>澄川</t>
    <phoneticPr fontId="7"/>
  </si>
  <si>
    <t>01106201005</t>
  </si>
  <si>
    <t>曙</t>
  </si>
  <si>
    <t>01101201005</t>
  </si>
  <si>
    <t>定数</t>
    <rPh sb="0" eb="2">
      <t>テイスウ</t>
    </rPh>
    <phoneticPr fontId="7"/>
  </si>
  <si>
    <t>真駒内</t>
  </si>
  <si>
    <t>01106201006</t>
  </si>
  <si>
    <t>南円山</t>
  </si>
  <si>
    <t>01101201006</t>
  </si>
  <si>
    <t>折</t>
    <rPh sb="0" eb="1">
      <t>オリ</t>
    </rPh>
    <phoneticPr fontId="7"/>
  </si>
  <si>
    <t>石山</t>
  </si>
  <si>
    <t>01106201007</t>
  </si>
  <si>
    <t>西円山</t>
  </si>
  <si>
    <t>01101201007</t>
  </si>
  <si>
    <t>宅</t>
    <rPh sb="0" eb="1">
      <t>タク</t>
    </rPh>
    <phoneticPr fontId="7"/>
  </si>
  <si>
    <t>藤野</t>
  </si>
  <si>
    <t>01106201008</t>
  </si>
  <si>
    <t>幌西</t>
    <rPh sb="0" eb="2">
      <t>コウサイ</t>
    </rPh>
    <phoneticPr fontId="7"/>
  </si>
  <si>
    <t>01101201008</t>
  </si>
  <si>
    <t>計</t>
    <rPh sb="0" eb="1">
      <t>ケイ</t>
    </rPh>
    <phoneticPr fontId="7"/>
  </si>
  <si>
    <t>定山渓</t>
  </si>
  <si>
    <t>01106201009</t>
  </si>
  <si>
    <t>北円山</t>
  </si>
  <si>
    <t>01101201009</t>
  </si>
  <si>
    <t>豊平区</t>
    <rPh sb="0" eb="3">
      <t>トヨヒラク</t>
    </rPh>
    <phoneticPr fontId="7"/>
  </si>
  <si>
    <t>豊平中央</t>
  </si>
  <si>
    <t>01105201001</t>
  </si>
  <si>
    <t>東山鼻</t>
  </si>
  <si>
    <t>01101201010</t>
  </si>
  <si>
    <t>木の花</t>
  </si>
  <si>
    <t>01105201002</t>
  </si>
  <si>
    <t>西山鼻</t>
  </si>
  <si>
    <t>01101201011</t>
  </si>
  <si>
    <t>美園</t>
  </si>
  <si>
    <t>01105201003</t>
  </si>
  <si>
    <t>西区</t>
    <rPh sb="0" eb="2">
      <t>ニシク</t>
    </rPh>
    <phoneticPr fontId="19"/>
  </si>
  <si>
    <t>宮の森</t>
  </si>
  <si>
    <t>01107201010</t>
  </si>
  <si>
    <t>平岸</t>
    <phoneticPr fontId="7"/>
  </si>
  <si>
    <t>01105201004</t>
  </si>
  <si>
    <t>山の手</t>
  </si>
  <si>
    <t>（廃店　宮の森へ統合）</t>
    <rPh sb="4" eb="5">
      <t>ミヤ</t>
    </rPh>
    <rPh sb="6" eb="7">
      <t>モリ</t>
    </rPh>
    <phoneticPr fontId="7"/>
  </si>
  <si>
    <t>中の島</t>
  </si>
  <si>
    <t>01105201005</t>
  </si>
  <si>
    <t>琴似</t>
  </si>
  <si>
    <t>01107201002</t>
  </si>
  <si>
    <t>南郷</t>
    <rPh sb="0" eb="2">
      <t>ナンゴウ</t>
    </rPh>
    <phoneticPr fontId="7"/>
  </si>
  <si>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</si>
  <si>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</si>
  <si>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</si>
  <si>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</si>
  <si>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</si>
  <si>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</si>
  <si>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</si>
  <si>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</si>
  <si>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</si>
  <si>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</si>
  <si>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</si>
  <si>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</si>
  <si>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</si>
  <si>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</si>
  <si>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</si>
  <si>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</si>
  <si>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</si>
  <si>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</si>
  <si>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</si>
  <si>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</si>
  <si>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</si>
  <si>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7"/>
  </si>
  <si>
    <t>01107201008</t>
  </si>
  <si>
    <t>◎「定山渓」販売所は新聞折込のみのお届けとなります。</t>
    <rPh sb="6" eb="8">
      <t>ハンバイ</t>
    </rPh>
    <rPh sb="8" eb="9">
      <t>ジョ</t>
    </rPh>
    <phoneticPr fontId="7"/>
  </si>
  <si>
    <t>宮の沢</t>
  </si>
  <si>
    <t>01107201009</t>
  </si>
  <si>
    <t>手稲区</t>
    <rPh sb="0" eb="3">
      <t>テイネク</t>
    </rPh>
    <phoneticPr fontId="19"/>
  </si>
  <si>
    <t>手稲中央</t>
  </si>
  <si>
    <t>01109201002</t>
  </si>
  <si>
    <t>手稲富丘</t>
  </si>
  <si>
    <t>01109201003</t>
  </si>
  <si>
    <t>手稲前田</t>
  </si>
  <si>
    <t>01109201004</t>
  </si>
  <si>
    <t>手稲稲穂</t>
    <rPh sb="0" eb="2">
      <t>テイネ</t>
    </rPh>
    <rPh sb="2" eb="4">
      <t>イナホ</t>
    </rPh>
    <phoneticPr fontId="7"/>
  </si>
  <si>
    <t>01109201005</t>
  </si>
  <si>
    <t>手稲星置</t>
    <rPh sb="0" eb="2">
      <t>テイネ</t>
    </rPh>
    <rPh sb="2" eb="4">
      <t>ホシオキ</t>
    </rPh>
    <phoneticPr fontId="7"/>
  </si>
  <si>
    <t>01109201006</t>
  </si>
  <si>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7"/>
  </si>
  <si>
    <t>　年末年始・ゴールデンウィーク・お盆期間など一部例外日があります。詳しくは「北海道新聞デリバリー商品配布日程カレンダー」をご確認ください。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8" eb="50">
      <t>ショウヒン</t>
    </rPh>
    <rPh sb="50" eb="54">
      <t>ハイフニッテイ</t>
    </rPh>
    <rPh sb="62" eb="64">
      <t>カクニン</t>
    </rPh>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</si>
  <si>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7"/>
  </si>
  <si>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</si>
  <si>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4"/>
  </si>
  <si>
    <t>　ただし申込締切日が土曜日にあたる場合、1営業日前日の午前中に繰り上がります。</t>
    <rPh sb="12" eb="13">
      <t>ヒ</t>
    </rPh>
    <phoneticPr fontId="4"/>
  </si>
  <si>
    <t>折込定数（ﾍﾟｰｼﾞ①計）</t>
    <rPh sb="0" eb="2">
      <t>オリコミ</t>
    </rPh>
    <rPh sb="2" eb="4">
      <t>テイスウ</t>
    </rPh>
    <phoneticPr fontId="7"/>
  </si>
  <si>
    <t>5.市区別表記：市区別表記は販売所の所在地によるもので販売所エリアと行政界は必ずしも一致しておりません。</t>
    <rPh sb="2" eb="4">
      <t>シク</t>
    </rPh>
    <rPh sb="4" eb="5">
      <t>ベツ</t>
    </rPh>
    <rPh sb="5" eb="7">
      <t>ヒョウキ</t>
    </rPh>
    <phoneticPr fontId="7"/>
  </si>
  <si>
    <t>宅配定数（ﾍﾟｰｼﾞ①計）</t>
    <rPh sb="0" eb="2">
      <t>タクハイ</t>
    </rPh>
    <rPh sb="2" eb="4">
      <t>テイスウ</t>
    </rPh>
    <phoneticPr fontId="7"/>
  </si>
  <si>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</si>
  <si>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ﾍﾟｰｼﾞ①合計</t>
    <rPh sb="6" eb="7">
      <t>ゴウ</t>
    </rPh>
    <phoneticPr fontId="7"/>
  </si>
  <si>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7"/>
  </si>
  <si>
    <t>1-A2</t>
    <phoneticPr fontId="7"/>
  </si>
  <si>
    <t>札幌市・北広島市・石狩市</t>
    <rPh sb="0" eb="2">
      <t>サッポロシナイ</t>
    </rPh>
    <rPh sb="2" eb="3">
      <t>シ</t>
    </rPh>
    <rPh sb="4" eb="7">
      <t>キタヒロシマ</t>
    </rPh>
    <rPh sb="7" eb="8">
      <t>シ</t>
    </rPh>
    <rPh sb="9" eb="11">
      <t>イシカリ</t>
    </rPh>
    <rPh sb="11" eb="12">
      <t>シ</t>
    </rPh>
    <phoneticPr fontId="7"/>
  </si>
  <si>
    <t>どうしんデリバリーエクスプレス申込書②</t>
    <rPh sb="15" eb="17">
      <t>モウシコミ</t>
    </rPh>
    <rPh sb="17" eb="18">
      <t>ショ</t>
    </rPh>
    <phoneticPr fontId="7"/>
  </si>
  <si>
    <t>折込・宅配計（ﾍﾟｰｼﾞ②合計）</t>
    <rPh sb="0" eb="2">
      <t>オリコミ</t>
    </rPh>
    <rPh sb="3" eb="5">
      <t>タクハイ</t>
    </rPh>
    <rPh sb="5" eb="6">
      <t>ケイ</t>
    </rPh>
    <rPh sb="13" eb="14">
      <t>ゴウ</t>
    </rPh>
    <phoneticPr fontId="7"/>
  </si>
  <si>
    <t>折込枚数（ﾍﾟｰｼﾞ②計）</t>
    <phoneticPr fontId="7"/>
  </si>
  <si>
    <t>宅配枚数（ﾍﾟｰｼﾞ②計）</t>
    <phoneticPr fontId="7"/>
  </si>
  <si>
    <t>納品・広告内容に関わる連絡事項</t>
    <rPh sb="0" eb="2">
      <t>ノウヒン</t>
    </rPh>
    <rPh sb="3" eb="7">
      <t>コウコクナイヨウ</t>
    </rPh>
    <rPh sb="8" eb="9">
      <t>カカ</t>
    </rPh>
    <rPh sb="11" eb="15">
      <t>レンラクジコウ</t>
    </rPh>
    <phoneticPr fontId="4"/>
  </si>
  <si>
    <t>▼札幌市・北広島市・石狩市②（A地区）</t>
    <rPh sb="1" eb="3">
      <t>サッポロ</t>
    </rPh>
    <rPh sb="3" eb="4">
      <t>シ</t>
    </rPh>
    <rPh sb="5" eb="9">
      <t>キタヒロシマシ</t>
    </rPh>
    <rPh sb="10" eb="13">
      <t>イシカリシ</t>
    </rPh>
    <rPh sb="16" eb="18">
      <t>チク</t>
    </rPh>
    <phoneticPr fontId="7"/>
  </si>
  <si>
    <t>清田区</t>
    <rPh sb="0" eb="3">
      <t>キヨタク</t>
    </rPh>
    <phoneticPr fontId="7"/>
  </si>
  <si>
    <t>清田</t>
  </si>
  <si>
    <t>01110201001</t>
  </si>
  <si>
    <t>札幌市</t>
    <phoneticPr fontId="7"/>
  </si>
  <si>
    <t>幌北</t>
  </si>
  <si>
    <t>01102201001</t>
  </si>
  <si>
    <t>真栄</t>
  </si>
  <si>
    <t>01110201002</t>
  </si>
  <si>
    <t>北区</t>
    <phoneticPr fontId="7"/>
  </si>
  <si>
    <t>麻生</t>
  </si>
  <si>
    <t>01102201003</t>
  </si>
  <si>
    <t>北野</t>
  </si>
  <si>
    <t>01110201003</t>
  </si>
  <si>
    <t>新川</t>
  </si>
  <si>
    <t>01102201004</t>
  </si>
  <si>
    <t>平岡</t>
  </si>
  <si>
    <t>01110201004</t>
  </si>
  <si>
    <t>新琴似北部</t>
  </si>
  <si>
    <t>01102201005</t>
  </si>
  <si>
    <t>菊水</t>
  </si>
  <si>
    <t>01104201001</t>
  </si>
  <si>
    <t>新琴似西部</t>
  </si>
  <si>
    <t>01102201006</t>
  </si>
  <si>
    <t>白石区</t>
    <rPh sb="0" eb="3">
      <t>シロイシク</t>
    </rPh>
    <phoneticPr fontId="19"/>
  </si>
  <si>
    <t>菊水元町</t>
    <rPh sb="0" eb="2">
      <t>キクスイ</t>
    </rPh>
    <rPh sb="2" eb="4">
      <t>モトマチ</t>
    </rPh>
    <phoneticPr fontId="7"/>
  </si>
  <si>
    <t>01104201002</t>
  </si>
  <si>
    <t>屯田</t>
  </si>
  <si>
    <t>01102201007</t>
  </si>
  <si>
    <t>東札幌</t>
  </si>
  <si>
    <t>01104201003</t>
  </si>
  <si>
    <t>屯田北</t>
    <rPh sb="2" eb="3">
      <t>キタ</t>
    </rPh>
    <phoneticPr fontId="7"/>
  </si>
  <si>
    <t>（廃店　篠路へ統合）</t>
    <rPh sb="4" eb="6">
      <t>シノロ</t>
    </rPh>
    <phoneticPr fontId="7"/>
  </si>
  <si>
    <t>白石</t>
  </si>
  <si>
    <t>01104201004</t>
  </si>
  <si>
    <t>太平</t>
  </si>
  <si>
    <t>北郷</t>
  </si>
  <si>
    <t>01104201005</t>
  </si>
  <si>
    <t>篠路</t>
  </si>
  <si>
    <t>01102201010</t>
  </si>
  <si>
    <t>北白石</t>
  </si>
  <si>
    <t>01104201006</t>
  </si>
  <si>
    <t>あいの里</t>
  </si>
  <si>
    <t>01102201011</t>
  </si>
  <si>
    <t>東白石</t>
  </si>
  <si>
    <t>01104201007</t>
  </si>
  <si>
    <t>石狩市</t>
    <rPh sb="0" eb="2">
      <t>イシカリ</t>
    </rPh>
    <rPh sb="2" eb="3">
      <t>シ</t>
    </rPh>
    <phoneticPr fontId="19"/>
  </si>
  <si>
    <t>花川東</t>
  </si>
  <si>
    <t>01235201001</t>
  </si>
  <si>
    <t>厚別区</t>
    <rPh sb="0" eb="3">
      <t>アツベツク</t>
    </rPh>
    <phoneticPr fontId="7"/>
  </si>
  <si>
    <t>青葉中央</t>
  </si>
  <si>
    <t>01108201001</t>
  </si>
  <si>
    <t>花川北</t>
  </si>
  <si>
    <t>01235201002</t>
  </si>
  <si>
    <t>もみじ台</t>
  </si>
  <si>
    <t>01108201002</t>
  </si>
  <si>
    <t>花川南</t>
  </si>
  <si>
    <t>01235201003</t>
  </si>
  <si>
    <t>厚別中央</t>
    <rPh sb="2" eb="4">
      <t>チュウオウ</t>
    </rPh>
    <phoneticPr fontId="7"/>
  </si>
  <si>
    <t>01108201003</t>
  </si>
  <si>
    <t>石狩</t>
  </si>
  <si>
    <t>01235201004</t>
  </si>
  <si>
    <t>厚別北</t>
  </si>
  <si>
    <t>01108201004</t>
  </si>
  <si>
    <t>北広島市</t>
    <rPh sb="0" eb="3">
      <t>キタヒロシマ</t>
    </rPh>
    <rPh sb="3" eb="4">
      <t>シ</t>
    </rPh>
    <phoneticPr fontId="19"/>
  </si>
  <si>
    <t>北広島</t>
  </si>
  <si>
    <t>01234201001</t>
  </si>
  <si>
    <t>上野幌</t>
  </si>
  <si>
    <t>01108201005</t>
  </si>
  <si>
    <t>広島</t>
  </si>
  <si>
    <t>01234201002</t>
  </si>
  <si>
    <t>東区</t>
    <rPh sb="0" eb="2">
      <t>ヒガシク</t>
    </rPh>
    <phoneticPr fontId="19"/>
  </si>
  <si>
    <t>札苗</t>
  </si>
  <si>
    <t>01103201001</t>
  </si>
  <si>
    <t>西の里</t>
  </si>
  <si>
    <t>01234201003</t>
  </si>
  <si>
    <t>苗穂</t>
  </si>
  <si>
    <t>01103201002</t>
  </si>
  <si>
    <t>大曲</t>
  </si>
  <si>
    <t>01234201004</t>
  </si>
  <si>
    <t>伏古</t>
  </si>
  <si>
    <t>（廃店　札苗・苗穂へ分割統合）</t>
    <phoneticPr fontId="7"/>
  </si>
  <si>
    <t>◎「石狩」販売所は新聞折込のみのお届けとなります。</t>
    <rPh sb="2" eb="4">
      <t>イシカリ</t>
    </rPh>
    <rPh sb="5" eb="8">
      <t>ハンバイショ</t>
    </rPh>
    <phoneticPr fontId="7"/>
  </si>
  <si>
    <t>北栄</t>
  </si>
  <si>
    <t>（廃店　新道・光星・栄町東・丘珠へ分割統合）</t>
    <rPh sb="4" eb="6">
      <t>シンドウ</t>
    </rPh>
    <rPh sb="7" eb="9">
      <t>コウセイ</t>
    </rPh>
    <rPh sb="10" eb="12">
      <t>サカエマチ</t>
    </rPh>
    <rPh sb="12" eb="13">
      <t>ヒガシ</t>
    </rPh>
    <rPh sb="14" eb="16">
      <t>オカダマ</t>
    </rPh>
    <phoneticPr fontId="7"/>
  </si>
  <si>
    <t>新道</t>
  </si>
  <si>
    <t>01103201005</t>
  </si>
  <si>
    <t>光星</t>
  </si>
  <si>
    <t>01103201006</t>
  </si>
  <si>
    <t>札幌鉄北</t>
    <rPh sb="0" eb="2">
      <t>サッポロ</t>
    </rPh>
    <rPh sb="2" eb="3">
      <t>テツ</t>
    </rPh>
    <rPh sb="3" eb="4">
      <t>キタ</t>
    </rPh>
    <phoneticPr fontId="7"/>
  </si>
  <si>
    <t>01103201007</t>
  </si>
  <si>
    <t>栄町中央</t>
  </si>
  <si>
    <t>01103201009</t>
  </si>
  <si>
    <t>栄町東</t>
  </si>
  <si>
    <t>01103201010</t>
  </si>
  <si>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</si>
  <si>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</si>
  <si>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</si>
  <si>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</si>
  <si>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ただし申込締切日が土曜日にあたる場合、1営業日前日に申込締切が繰り上がります。</t>
    <rPh sb="13" eb="14">
      <t>ヒ</t>
    </rPh>
    <phoneticPr fontId="4"/>
  </si>
  <si>
    <t>折込定数（ﾍﾟｰｼﾞ②計）</t>
    <rPh sb="0" eb="2">
      <t>オリコミ</t>
    </rPh>
    <rPh sb="2" eb="4">
      <t>テイスウ</t>
    </rPh>
    <phoneticPr fontId="7"/>
  </si>
  <si>
    <t>折込定数（総合計）</t>
    <rPh sb="0" eb="2">
      <t>オリコミ</t>
    </rPh>
    <rPh sb="2" eb="4">
      <t>テイスウ</t>
    </rPh>
    <rPh sb="5" eb="6">
      <t>ソウ</t>
    </rPh>
    <rPh sb="6" eb="8">
      <t>ゴウケイ</t>
    </rPh>
    <phoneticPr fontId="7"/>
  </si>
  <si>
    <t>宅配定数（ﾍﾟｰｼﾞ②計）</t>
    <rPh sb="0" eb="2">
      <t>タクハイ</t>
    </rPh>
    <rPh sb="2" eb="4">
      <t>テイスウ</t>
    </rPh>
    <phoneticPr fontId="7"/>
  </si>
  <si>
    <t>宅配定数（総合計）</t>
    <rPh sb="0" eb="2">
      <t>タクハイ</t>
    </rPh>
    <rPh sb="2" eb="4">
      <t>テイスウ</t>
    </rPh>
    <rPh sb="5" eb="6">
      <t>ソウ</t>
    </rPh>
    <rPh sb="6" eb="8">
      <t>ゴウケイ</t>
    </rPh>
    <phoneticPr fontId="7"/>
  </si>
  <si>
    <t>定数総合計</t>
    <rPh sb="0" eb="2">
      <t>テイスウ</t>
    </rPh>
    <rPh sb="2" eb="3">
      <t>ソウ</t>
    </rPh>
    <rPh sb="3" eb="5">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</si>
</sst>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m&quot;月&quot;d&quot;日&quot;\(aaa\)"/>
    <numFmt numFmtId="178" formatCode="&quot;【dDe折込・別配】&quot;@"/>
    <numFmt numFmtId="179" formatCode="@\(&quot;複&quot;\)"/>
    <numFmt numFmtId="180" formatCode="[$-F800]dddd\,\ mmmm\ dd\,\ yyyy"/>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4"/>
      <name val="游ゴシック Light"/>
      <family val="3"/>
      <charset val="128"/>
      <scheme val="major"/>
    </font>
    <font>
      <sz val="16"/>
      <name val="ＭＳ Ｐゴシック"/>
      <family val="3"/>
      <charset val="128"/>
    </font>
    <font>
      <sz val="12"/>
      <name val="ＭＳ Ｐ明朝"/>
      <family val="1"/>
      <charset val="128"/>
    </font>
    <font>
      <b/>
      <sz val="10"/>
      <color theme="1"/>
      <name val="ＭＳ Ｐゴシック"/>
      <family val="3"/>
      <charset val="128"/>
    </font>
    <font>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b/>
      <sz val="11"/>
      <name val="ＭＳ Ｐゴシック"/>
      <family val="3"/>
      <charset val="128"/>
    </font>
    <font>
      <sz val="9"/>
      <name val="ＭＳ Ｐ明朝"/>
      <family val="1"/>
      <charset val="128"/>
    </font>
    <font>
      <sz val="8"/>
      <name val="ＭＳ Ｐ明朝"/>
      <family val="1"/>
      <charset val="128"/>
    </font>
    <font>
      <sz val="9"/>
      <color theme="1"/>
      <name val="游ゴシック"/>
      <family val="2"/>
      <charset val="128"/>
      <scheme val="minor"/>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
      <sz val="20"/>
      <name val="ＭＳ Ｐゴシック"/>
      <family val="3"/>
      <charset val="128"/>
    </font>
    <font>
      <b/>
      <sz val="16"/>
      <name val="游ゴシック Light"/>
      <family val="3"/>
      <charset val="128"/>
      <scheme val="major"/>
    </font>
    <font>
      <b/>
      <sz val="14"/>
      <name val="游ゴシック Light"/>
      <family val="3"/>
      <charset val="128"/>
      <scheme val="major"/>
    </font>
    <font>
      <sz val="10"/>
      <name val="游ゴシック Light"/>
      <family val="3"/>
      <charset val="128"/>
      <scheme val="major"/>
    </font>
    <font>
      <sz val="11"/>
      <name val="游ゴシック Light"/>
      <family val="3"/>
      <charset val="128"/>
      <scheme val="major"/>
    </font>
    <font>
      <sz val="8"/>
      <color theme="1"/>
      <name val="ＭＳ Ｐゴシック"/>
      <family val="3"/>
      <charset val="128"/>
    </font>
    <font>
      <sz val="7.5"/>
      <name val="ＭＳ Ｐゴシック"/>
      <family val="3"/>
      <charset val="128"/>
    </font>
    <font>
      <sz val="10"/>
      <name val="ＤＦ特太ゴシック体"/>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medium">
        <color indexed="64"/>
      </right>
      <top style="hair">
        <color indexed="64"/>
      </top>
      <bottom style="thin">
        <color auto="1"/>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312">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vertical="center"/>
    </xf>
    <xf numFmtId="0" fontId="6" fillId="0" borderId="1" xfId="1" applyFont="1" applyBorder="1" applyAlignment="1">
      <alignment vertical="center"/>
    </xf>
    <xf numFmtId="0" fontId="8" fillId="0" borderId="3" xfId="1" applyFont="1" applyBorder="1" applyAlignment="1">
      <alignment vertical="center"/>
    </xf>
    <xf numFmtId="0" fontId="2" fillId="0" borderId="4" xfId="1" applyBorder="1" applyAlignment="1">
      <alignment vertical="center"/>
    </xf>
    <xf numFmtId="55" fontId="3"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9" fillId="0" borderId="0" xfId="1" applyNumberFormat="1" applyFont="1" applyAlignment="1">
      <alignment vertical="center"/>
    </xf>
    <xf numFmtId="49" fontId="9"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0" fillId="0" borderId="0" xfId="1" applyFont="1" applyAlignment="1">
      <alignment vertical="center"/>
    </xf>
    <xf numFmtId="0" fontId="5" fillId="0" borderId="5"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177" fontId="12" fillId="0" borderId="17" xfId="1" applyNumberFormat="1" applyFont="1" applyBorder="1" applyAlignment="1" applyProtection="1">
      <alignment horizontal="center" vertical="center" shrinkToFit="1"/>
      <protection locked="0"/>
    </xf>
    <xf numFmtId="177" fontId="12" fillId="0" borderId="18" xfId="1" applyNumberFormat="1" applyFont="1" applyBorder="1" applyAlignment="1" applyProtection="1">
      <alignment horizontal="center" vertical="center" shrinkToFit="1"/>
      <protection locked="0"/>
    </xf>
    <xf numFmtId="178" fontId="13" fillId="0" borderId="19" xfId="1" applyNumberFormat="1" applyFont="1" applyBorder="1" applyAlignment="1" applyProtection="1">
      <alignment vertical="center" shrinkToFit="1"/>
      <protection locked="0"/>
    </xf>
    <xf numFmtId="178" fontId="13" fillId="0" borderId="20" xfId="1" applyNumberFormat="1" applyFont="1" applyBorder="1" applyAlignment="1" applyProtection="1">
      <alignment horizontal="left" vertical="center" shrinkToFit="1"/>
      <protection locked="0"/>
    </xf>
    <xf numFmtId="178" fontId="13" fillId="0" borderId="21" xfId="1" applyNumberFormat="1" applyFont="1" applyBorder="1" applyAlignment="1" applyProtection="1">
      <alignment horizontal="left" vertical="center" shrinkToFit="1"/>
      <protection locked="0"/>
    </xf>
    <xf numFmtId="0" fontId="9" fillId="0" borderId="22"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vertical="center"/>
      <protection locked="0"/>
    </xf>
    <xf numFmtId="0" fontId="2" fillId="0" borderId="26" xfId="1" applyBorder="1" applyAlignment="1" applyProtection="1">
      <alignment horizontal="center" vertical="center" shrinkToFit="1"/>
      <protection locked="0"/>
    </xf>
    <xf numFmtId="0" fontId="2" fillId="0" borderId="27"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29" xfId="1" applyBorder="1" applyAlignment="1" applyProtection="1">
      <alignment horizontal="center" vertical="center" shrinkToFit="1"/>
      <protection locked="0"/>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38" fontId="12" fillId="0" borderId="19" xfId="2" applyFont="1" applyBorder="1" applyAlignment="1" applyProtection="1">
      <alignment vertical="center"/>
      <protection locked="0"/>
    </xf>
    <xf numFmtId="38" fontId="12" fillId="0" borderId="20" xfId="2" applyFont="1" applyBorder="1" applyAlignment="1" applyProtection="1">
      <alignment vertical="center"/>
      <protection locked="0"/>
    </xf>
    <xf numFmtId="38" fontId="12" fillId="0" borderId="37" xfId="2"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9" xfId="2" applyFont="1" applyBorder="1" applyAlignment="1" applyProtection="1">
      <alignment vertical="center"/>
      <protection locked="0"/>
    </xf>
    <xf numFmtId="38" fontId="12" fillId="0" borderId="40" xfId="2" applyFont="1" applyBorder="1" applyAlignment="1" applyProtection="1">
      <alignment vertical="center"/>
      <protection locked="0"/>
    </xf>
    <xf numFmtId="38" fontId="15" fillId="0" borderId="41" xfId="1" applyNumberFormat="1" applyFont="1" applyBorder="1" applyAlignment="1">
      <alignment vertical="center"/>
    </xf>
    <xf numFmtId="0" fontId="3" fillId="0" borderId="19"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6" fillId="0" borderId="0" xfId="1" applyFont="1" applyAlignment="1">
      <alignment vertical="center"/>
    </xf>
    <xf numFmtId="38" fontId="5" fillId="0" borderId="0" xfId="3" applyFont="1">
      <alignment vertical="center"/>
    </xf>
    <xf numFmtId="38" fontId="15" fillId="0" borderId="0" xfId="2" applyFont="1" applyAlignment="1">
      <alignment vertical="center"/>
    </xf>
    <xf numFmtId="38" fontId="15" fillId="0" borderId="0" xfId="1" applyNumberFormat="1" applyFont="1" applyAlignment="1">
      <alignment vertical="center"/>
    </xf>
    <xf numFmtId="0" fontId="15" fillId="0" borderId="0" xfId="1" applyFont="1" applyAlignment="1">
      <alignment vertical="center"/>
    </xf>
    <xf numFmtId="0" fontId="9" fillId="0" borderId="0" xfId="1" applyFont="1" applyAlignment="1">
      <alignment vertical="center"/>
    </xf>
    <xf numFmtId="0" fontId="17" fillId="2" borderId="43" xfId="1" applyFont="1" applyFill="1" applyBorder="1" applyAlignment="1">
      <alignment vertical="center"/>
    </xf>
    <xf numFmtId="0" fontId="18" fillId="2" borderId="0" xfId="1" applyFont="1" applyFill="1" applyAlignment="1">
      <alignment vertical="center"/>
    </xf>
    <xf numFmtId="38" fontId="9" fillId="0" borderId="0" xfId="1" applyNumberFormat="1" applyFont="1" applyAlignment="1">
      <alignment vertical="center"/>
    </xf>
    <xf numFmtId="0" fontId="11" fillId="0" borderId="0" xfId="1" applyFont="1" applyAlignment="1">
      <alignment horizontal="center" vertical="center"/>
    </xf>
    <xf numFmtId="38" fontId="9" fillId="0" borderId="0" xfId="1" applyNumberFormat="1" applyFont="1" applyAlignment="1">
      <alignment vertical="center" shrinkToFit="1"/>
    </xf>
    <xf numFmtId="0" fontId="11" fillId="0" borderId="0" xfId="1" applyFont="1" applyAlignment="1">
      <alignment horizontal="center" vertical="center"/>
    </xf>
    <xf numFmtId="38" fontId="9" fillId="0" borderId="5" xfId="1" applyNumberFormat="1" applyFont="1" applyBorder="1" applyAlignment="1">
      <alignment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6" xfId="1" applyFont="1" applyBorder="1" applyAlignment="1">
      <alignment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179" fontId="9" fillId="0" borderId="61" xfId="1" applyNumberFormat="1" applyFont="1" applyBorder="1" applyAlignment="1">
      <alignment vertical="center" shrinkToFit="1"/>
    </xf>
    <xf numFmtId="38" fontId="21" fillId="0" borderId="62" xfId="4" applyFont="1" applyFill="1" applyBorder="1" applyAlignment="1" applyProtection="1">
      <alignment vertical="center"/>
    </xf>
    <xf numFmtId="38" fontId="21" fillId="0" borderId="6" xfId="2" applyFont="1" applyBorder="1" applyAlignment="1">
      <alignment vertical="center"/>
    </xf>
    <xf numFmtId="38" fontId="3" fillId="0" borderId="63" xfId="2" applyFont="1" applyBorder="1" applyAlignment="1">
      <alignment vertical="center"/>
    </xf>
    <xf numFmtId="38" fontId="8" fillId="0" borderId="60" xfId="2" applyFont="1" applyBorder="1" applyAlignment="1">
      <alignment vertical="center"/>
    </xf>
    <xf numFmtId="38" fontId="19" fillId="0" borderId="64" xfId="2" applyFont="1" applyBorder="1" applyAlignment="1">
      <alignment vertical="center"/>
    </xf>
    <xf numFmtId="38" fontId="6" fillId="0" borderId="65" xfId="2" applyFont="1" applyBorder="1" applyAlignment="1">
      <alignment vertical="center"/>
    </xf>
    <xf numFmtId="38" fontId="8" fillId="0" borderId="66" xfId="2" applyFont="1" applyBorder="1" applyAlignment="1" applyProtection="1">
      <alignment vertical="center"/>
      <protection locked="0"/>
    </xf>
    <xf numFmtId="38" fontId="8" fillId="0" borderId="67" xfId="2" applyFont="1" applyBorder="1" applyAlignment="1" applyProtection="1">
      <alignment vertical="center"/>
      <protection locked="0"/>
    </xf>
    <xf numFmtId="0" fontId="22" fillId="0" borderId="0" xfId="1" applyFont="1" applyAlignment="1" applyProtection="1">
      <alignment horizontal="center" vertical="center" shrinkToFit="1"/>
      <protection hidden="1"/>
    </xf>
    <xf numFmtId="38" fontId="8" fillId="0" borderId="0" xfId="2" applyFont="1" applyAlignment="1">
      <alignment vertical="center"/>
    </xf>
    <xf numFmtId="0" fontId="2" fillId="0" borderId="58" xfId="1" applyBorder="1" applyAlignment="1">
      <alignment vertical="center"/>
    </xf>
    <xf numFmtId="38" fontId="3" fillId="0" borderId="7" xfId="2" applyFont="1" applyBorder="1" applyAlignment="1">
      <alignment vertical="center"/>
    </xf>
    <xf numFmtId="38" fontId="21" fillId="0" borderId="7" xfId="2" applyFont="1" applyBorder="1" applyAlignment="1">
      <alignment vertical="center"/>
    </xf>
    <xf numFmtId="38" fontId="6" fillId="0" borderId="68" xfId="1" applyNumberFormat="1" applyFont="1" applyBorder="1" applyAlignment="1">
      <alignment vertical="center"/>
    </xf>
    <xf numFmtId="38" fontId="8" fillId="0" borderId="69" xfId="2" applyFont="1" applyBorder="1" applyAlignment="1" applyProtection="1">
      <alignment vertical="center"/>
      <protection locked="0"/>
    </xf>
    <xf numFmtId="0" fontId="23" fillId="0" borderId="70" xfId="1" applyFont="1" applyBorder="1" applyAlignment="1">
      <alignment horizontal="center" vertical="center" shrinkToFit="1"/>
    </xf>
    <xf numFmtId="0" fontId="23" fillId="0" borderId="71" xfId="1" applyFont="1" applyBorder="1" applyAlignment="1">
      <alignment horizontal="center" vertical="center" shrinkToFit="1"/>
    </xf>
    <xf numFmtId="0" fontId="20" fillId="0" borderId="6" xfId="1" applyFont="1" applyBorder="1" applyAlignment="1">
      <alignment horizontal="center" vertical="center"/>
    </xf>
    <xf numFmtId="0" fontId="20" fillId="0" borderId="7" xfId="1" applyFont="1" applyBorder="1" applyAlignment="1">
      <alignment horizontal="center" vertical="center"/>
    </xf>
    <xf numFmtId="179" fontId="9" fillId="0" borderId="72" xfId="1" applyNumberFormat="1" applyFont="1" applyBorder="1" applyAlignment="1">
      <alignment vertical="center" shrinkToFit="1"/>
    </xf>
    <xf numFmtId="38" fontId="3" fillId="0" borderId="73" xfId="2" applyFont="1" applyBorder="1" applyAlignment="1">
      <alignment vertical="center"/>
    </xf>
    <xf numFmtId="38" fontId="8" fillId="0" borderId="7" xfId="2" applyFont="1" applyBorder="1" applyAlignment="1">
      <alignment vertical="center"/>
    </xf>
    <xf numFmtId="38" fontId="8" fillId="0" borderId="74" xfId="2" applyFont="1" applyBorder="1" applyAlignment="1">
      <alignment vertical="center"/>
    </xf>
    <xf numFmtId="38" fontId="8" fillId="0" borderId="68" xfId="2" applyFont="1" applyBorder="1" applyAlignment="1" applyProtection="1">
      <alignment vertical="center"/>
      <protection locked="0"/>
    </xf>
    <xf numFmtId="38" fontId="21" fillId="0" borderId="75" xfId="2" applyFont="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179" fontId="9" fillId="3" borderId="72" xfId="1" applyNumberFormat="1" applyFont="1" applyFill="1" applyBorder="1" applyAlignment="1">
      <alignment vertical="center" shrinkToFit="1"/>
    </xf>
    <xf numFmtId="38" fontId="24" fillId="3" borderId="7" xfId="2" applyFont="1" applyFill="1" applyBorder="1" applyAlignment="1">
      <alignment horizontal="center" vertical="center"/>
    </xf>
    <xf numFmtId="38" fontId="24" fillId="3" borderId="8" xfId="2" applyFont="1" applyFill="1" applyBorder="1" applyAlignment="1">
      <alignment horizontal="center" vertical="center"/>
    </xf>
    <xf numFmtId="38" fontId="25" fillId="0" borderId="70" xfId="1" applyNumberFormat="1" applyFont="1" applyBorder="1" applyAlignment="1">
      <alignment vertical="center"/>
    </xf>
    <xf numFmtId="0" fontId="25" fillId="0" borderId="71" xfId="1" applyFont="1" applyBorder="1" applyAlignment="1">
      <alignment vertical="center"/>
    </xf>
    <xf numFmtId="38" fontId="25" fillId="0" borderId="71" xfId="1" applyNumberFormat="1" applyFont="1" applyBorder="1" applyAlignment="1">
      <alignment vertical="center"/>
    </xf>
    <xf numFmtId="0" fontId="25" fillId="0" borderId="70" xfId="1" applyFont="1" applyBorder="1" applyAlignment="1">
      <alignment vertical="center"/>
    </xf>
    <xf numFmtId="0" fontId="23" fillId="0" borderId="71" xfId="1" applyFont="1" applyBorder="1" applyAlignment="1">
      <alignment vertical="center" shrinkToFit="1"/>
    </xf>
    <xf numFmtId="38" fontId="25" fillId="0" borderId="76" xfId="2" applyFont="1" applyBorder="1" applyAlignment="1">
      <alignment vertical="center"/>
    </xf>
    <xf numFmtId="38" fontId="25" fillId="0" borderId="77" xfId="2" applyFont="1" applyBorder="1" applyAlignment="1">
      <alignment vertical="center" shrinkToFit="1"/>
    </xf>
    <xf numFmtId="0" fontId="20" fillId="0" borderId="78" xfId="1" applyFont="1" applyBorder="1" applyAlignment="1">
      <alignment horizontal="center" vertical="center"/>
    </xf>
    <xf numFmtId="0" fontId="20" fillId="0" borderId="79" xfId="1" applyFont="1" applyBorder="1" applyAlignment="1">
      <alignment horizontal="center" vertical="center"/>
    </xf>
    <xf numFmtId="179" fontId="9" fillId="0" borderId="80" xfId="1" applyNumberFormat="1" applyFont="1" applyBorder="1" applyAlignment="1">
      <alignment vertical="center" shrinkToFit="1"/>
    </xf>
    <xf numFmtId="38" fontId="21" fillId="0" borderId="81" xfId="4" applyFont="1" applyFill="1" applyBorder="1" applyAlignment="1" applyProtection="1">
      <alignment vertical="center"/>
    </xf>
    <xf numFmtId="38" fontId="21" fillId="0" borderId="82" xfId="2" applyFont="1" applyBorder="1" applyAlignment="1">
      <alignment vertical="center"/>
    </xf>
    <xf numFmtId="38" fontId="3" fillId="0" borderId="79" xfId="2" applyFont="1" applyBorder="1" applyAlignment="1">
      <alignment vertical="center"/>
    </xf>
    <xf numFmtId="38" fontId="21" fillId="0" borderId="79" xfId="2" applyFont="1" applyBorder="1" applyAlignment="1">
      <alignment vertical="center"/>
    </xf>
    <xf numFmtId="38" fontId="6" fillId="0" borderId="83" xfId="1" applyNumberFormat="1" applyFont="1" applyBorder="1" applyAlignment="1">
      <alignment vertical="center"/>
    </xf>
    <xf numFmtId="38" fontId="8" fillId="0" borderId="83" xfId="2" applyFont="1" applyBorder="1" applyAlignment="1" applyProtection="1">
      <alignment vertical="center"/>
      <protection locked="0"/>
    </xf>
    <xf numFmtId="38" fontId="8" fillId="0" borderId="84" xfId="2" applyFont="1" applyBorder="1" applyAlignment="1">
      <alignment vertical="center"/>
    </xf>
    <xf numFmtId="0" fontId="5" fillId="2" borderId="0" xfId="1" applyFont="1" applyFill="1" applyAlignment="1">
      <alignment vertical="center"/>
    </xf>
    <xf numFmtId="0" fontId="2" fillId="2" borderId="0" xfId="1" applyFill="1" applyAlignment="1">
      <alignment vertical="center"/>
    </xf>
    <xf numFmtId="0" fontId="11" fillId="0" borderId="0" xfId="1" applyFont="1" applyAlignment="1">
      <alignment vertical="center"/>
    </xf>
    <xf numFmtId="0" fontId="26" fillId="0" borderId="0" xfId="0" applyFont="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38" fontId="3" fillId="0" borderId="86" xfId="2" applyFont="1" applyBorder="1" applyAlignment="1">
      <alignment vertical="center"/>
    </xf>
    <xf numFmtId="38" fontId="21" fillId="0" borderId="86" xfId="2" applyFont="1" applyBorder="1" applyAlignment="1">
      <alignment vertical="center"/>
    </xf>
    <xf numFmtId="38" fontId="6" fillId="0" borderId="87" xfId="1" applyNumberFormat="1" applyFont="1" applyBorder="1" applyAlignment="1">
      <alignment vertical="center"/>
    </xf>
    <xf numFmtId="38" fontId="8" fillId="0" borderId="87" xfId="2" applyFont="1" applyBorder="1" applyAlignment="1" applyProtection="1">
      <alignment vertical="center"/>
      <protection locked="0"/>
    </xf>
    <xf numFmtId="38" fontId="21" fillId="0" borderId="78" xfId="2" applyFont="1" applyBorder="1" applyAlignment="1">
      <alignment vertical="center"/>
    </xf>
    <xf numFmtId="38" fontId="3" fillId="0" borderId="88" xfId="2" applyFont="1" applyBorder="1" applyAlignment="1">
      <alignment vertical="center"/>
    </xf>
    <xf numFmtId="38" fontId="8" fillId="0" borderId="79" xfId="2" applyFont="1" applyBorder="1" applyAlignment="1">
      <alignment vertical="center"/>
    </xf>
    <xf numFmtId="38" fontId="8" fillId="0" borderId="89" xfId="2" applyFont="1" applyBorder="1" applyAlignment="1">
      <alignment vertical="center"/>
    </xf>
    <xf numFmtId="38" fontId="6" fillId="0" borderId="90" xfId="2" applyFont="1" applyBorder="1" applyAlignment="1">
      <alignment vertical="center"/>
    </xf>
    <xf numFmtId="38" fontId="8" fillId="0" borderId="91" xfId="2" applyFont="1" applyBorder="1" applyAlignment="1" applyProtection="1">
      <alignment vertical="center"/>
      <protection locked="0"/>
    </xf>
    <xf numFmtId="38" fontId="21" fillId="0" borderId="92" xfId="2" applyFont="1" applyBorder="1" applyAlignment="1">
      <alignment vertical="center"/>
    </xf>
    <xf numFmtId="38" fontId="21" fillId="0" borderId="85" xfId="2" applyFont="1" applyBorder="1" applyAlignment="1">
      <alignment vertical="center"/>
    </xf>
    <xf numFmtId="38" fontId="8" fillId="0" borderId="86" xfId="2" applyFont="1" applyBorder="1" applyAlignment="1">
      <alignment vertical="center"/>
    </xf>
    <xf numFmtId="38" fontId="8" fillId="0" borderId="93" xfId="2" applyFont="1" applyBorder="1" applyAlignment="1">
      <alignment vertical="center"/>
    </xf>
    <xf numFmtId="38" fontId="6" fillId="0" borderId="94" xfId="2" applyFont="1" applyBorder="1" applyAlignment="1">
      <alignment vertical="center"/>
    </xf>
    <xf numFmtId="0" fontId="20" fillId="3" borderId="85" xfId="1" applyFont="1" applyFill="1" applyBorder="1" applyAlignment="1">
      <alignment horizontal="center" vertical="center"/>
    </xf>
    <xf numFmtId="0" fontId="20" fillId="3" borderId="86" xfId="1" applyFont="1" applyFill="1" applyBorder="1" applyAlignment="1">
      <alignment horizontal="center" vertical="center"/>
    </xf>
    <xf numFmtId="38" fontId="0" fillId="0" borderId="0" xfId="2" applyFont="1" applyAlignment="1">
      <alignment vertical="center"/>
    </xf>
    <xf numFmtId="38" fontId="25" fillId="0" borderId="95" xfId="2" applyFont="1" applyBorder="1" applyAlignment="1">
      <alignment vertical="center"/>
    </xf>
    <xf numFmtId="38" fontId="25" fillId="0" borderId="96" xfId="2" applyFont="1" applyBorder="1" applyAlignment="1">
      <alignment vertical="center" shrinkToFit="1"/>
    </xf>
    <xf numFmtId="0" fontId="20" fillId="0" borderId="97" xfId="1" applyFont="1" applyBorder="1" applyAlignment="1">
      <alignment horizontal="center" vertical="center"/>
    </xf>
    <xf numFmtId="0" fontId="20" fillId="0" borderId="20" xfId="1" applyFont="1" applyBorder="1" applyAlignment="1">
      <alignment horizontal="center" vertical="center"/>
    </xf>
    <xf numFmtId="179" fontId="9" fillId="0" borderId="98" xfId="1" applyNumberFormat="1" applyFont="1" applyBorder="1" applyAlignment="1">
      <alignment vertical="center" shrinkToFit="1"/>
    </xf>
    <xf numFmtId="38" fontId="21" fillId="0" borderId="99" xfId="4" applyFont="1" applyFill="1" applyBorder="1" applyAlignment="1" applyProtection="1">
      <alignment vertical="center"/>
    </xf>
    <xf numFmtId="38" fontId="21" fillId="0" borderId="100" xfId="2" applyFont="1" applyBorder="1" applyAlignment="1">
      <alignment vertical="center"/>
    </xf>
    <xf numFmtId="38" fontId="3" fillId="0" borderId="20" xfId="2" applyFont="1" applyBorder="1" applyAlignment="1">
      <alignment vertical="center"/>
    </xf>
    <xf numFmtId="38" fontId="21" fillId="0" borderId="20" xfId="2" applyFont="1" applyBorder="1" applyAlignment="1">
      <alignment vertical="center"/>
    </xf>
    <xf numFmtId="38" fontId="6" fillId="0" borderId="101" xfId="1" applyNumberFormat="1" applyFont="1" applyBorder="1" applyAlignment="1">
      <alignment vertical="center"/>
    </xf>
    <xf numFmtId="38" fontId="8" fillId="0" borderId="101" xfId="2" applyFont="1" applyBorder="1" applyAlignment="1" applyProtection="1">
      <alignment vertical="center"/>
      <protection locked="0"/>
    </xf>
    <xf numFmtId="38" fontId="8" fillId="0" borderId="40" xfId="2" applyFont="1" applyBorder="1" applyAlignment="1" applyProtection="1">
      <alignment vertical="center"/>
      <protection locked="0"/>
    </xf>
    <xf numFmtId="0" fontId="2" fillId="0" borderId="0" xfId="1" applyAlignment="1">
      <alignment vertical="center" shrinkToFit="1"/>
    </xf>
    <xf numFmtId="0" fontId="5" fillId="0" borderId="50" xfId="1" applyFont="1" applyBorder="1" applyAlignment="1">
      <alignment horizontal="left" vertical="center"/>
    </xf>
    <xf numFmtId="38" fontId="25" fillId="0" borderId="0" xfId="1" applyNumberFormat="1" applyFont="1" applyAlignment="1">
      <alignment vertical="center"/>
    </xf>
    <xf numFmtId="0" fontId="20" fillId="0" borderId="0" xfId="1" applyFont="1" applyAlignment="1">
      <alignment horizontal="center" vertical="center"/>
    </xf>
    <xf numFmtId="179" fontId="9" fillId="0" borderId="0" xfId="1" applyNumberFormat="1" applyFont="1" applyAlignment="1">
      <alignment vertical="center" shrinkToFit="1"/>
    </xf>
    <xf numFmtId="38" fontId="21" fillId="0" borderId="0" xfId="4" applyFont="1" applyFill="1" applyBorder="1" applyAlignment="1" applyProtection="1">
      <alignment vertical="center"/>
    </xf>
    <xf numFmtId="38" fontId="21" fillId="0" borderId="0" xfId="2" applyFont="1" applyBorder="1" applyAlignment="1">
      <alignment vertical="center"/>
    </xf>
    <xf numFmtId="38" fontId="3" fillId="0" borderId="0" xfId="2" applyFont="1" applyBorder="1" applyAlignment="1">
      <alignment vertical="center"/>
    </xf>
    <xf numFmtId="38" fontId="6" fillId="0" borderId="0" xfId="1" applyNumberFormat="1" applyFont="1" applyAlignment="1">
      <alignment vertical="center"/>
    </xf>
    <xf numFmtId="38" fontId="8" fillId="0" borderId="0" xfId="2" applyFont="1" applyBorder="1" applyAlignment="1" applyProtection="1">
      <alignment vertical="center"/>
    </xf>
    <xf numFmtId="38" fontId="21" fillId="0" borderId="92" xfId="4" applyFont="1" applyFill="1" applyBorder="1" applyAlignment="1" applyProtection="1">
      <alignment vertical="center"/>
    </xf>
    <xf numFmtId="0" fontId="25" fillId="0" borderId="0" xfId="1" applyFont="1" applyAlignment="1">
      <alignment vertical="center"/>
    </xf>
    <xf numFmtId="0" fontId="2" fillId="0" borderId="0" xfId="1" applyAlignment="1">
      <alignment vertical="center"/>
    </xf>
    <xf numFmtId="38" fontId="25" fillId="0" borderId="0" xfId="2" applyFont="1" applyBorder="1" applyAlignment="1">
      <alignment vertical="center"/>
    </xf>
    <xf numFmtId="38" fontId="25" fillId="0" borderId="0" xfId="2" applyFont="1" applyBorder="1" applyAlignment="1">
      <alignment vertical="center" shrinkToFit="1"/>
    </xf>
    <xf numFmtId="38" fontId="21" fillId="0" borderId="0" xfId="2" applyFont="1" applyAlignment="1">
      <alignment vertical="center"/>
    </xf>
    <xf numFmtId="38" fontId="8" fillId="0" borderId="0" xfId="1" applyNumberFormat="1" applyFont="1" applyAlignment="1">
      <alignment vertical="center"/>
    </xf>
    <xf numFmtId="38" fontId="21" fillId="0" borderId="97" xfId="2" applyFont="1" applyBorder="1" applyAlignment="1">
      <alignment vertical="center"/>
    </xf>
    <xf numFmtId="38" fontId="3" fillId="0" borderId="42" xfId="2" applyFont="1" applyBorder="1" applyAlignment="1">
      <alignment vertical="center"/>
    </xf>
    <xf numFmtId="38" fontId="8" fillId="0" borderId="20" xfId="2" applyFont="1" applyBorder="1" applyAlignment="1">
      <alignment vertical="center"/>
    </xf>
    <xf numFmtId="38" fontId="8" fillId="0" borderId="102" xfId="2" applyFont="1" applyBorder="1" applyAlignment="1">
      <alignment vertical="center"/>
    </xf>
    <xf numFmtId="38" fontId="6" fillId="0" borderId="103" xfId="2" applyFont="1" applyBorder="1" applyAlignment="1">
      <alignment vertical="center"/>
    </xf>
    <xf numFmtId="0" fontId="21"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11" fillId="2" borderId="0" xfId="1" applyFont="1" applyFill="1" applyAlignment="1">
      <alignment vertical="center"/>
    </xf>
    <xf numFmtId="0" fontId="3" fillId="2" borderId="0" xfId="1" applyFont="1" applyFill="1" applyAlignment="1">
      <alignment vertical="center"/>
    </xf>
    <xf numFmtId="20" fontId="3" fillId="2" borderId="0" xfId="1" applyNumberFormat="1" applyFont="1" applyFill="1" applyAlignment="1">
      <alignment vertical="center"/>
    </xf>
    <xf numFmtId="0" fontId="24" fillId="0" borderId="104" xfId="1" applyFont="1" applyBorder="1" applyAlignment="1">
      <alignment vertical="center"/>
    </xf>
    <xf numFmtId="0" fontId="24" fillId="0" borderId="60" xfId="1" applyFont="1" applyBorder="1" applyAlignment="1">
      <alignment vertical="center"/>
    </xf>
    <xf numFmtId="38" fontId="31" fillId="0" borderId="64" xfId="2" applyFont="1" applyBorder="1" applyAlignment="1">
      <alignment vertical="center"/>
    </xf>
    <xf numFmtId="0" fontId="32" fillId="0" borderId="0" xfId="1" applyFont="1" applyAlignment="1">
      <alignment vertical="center"/>
    </xf>
    <xf numFmtId="0" fontId="24" fillId="0" borderId="88" xfId="1" applyFont="1" applyBorder="1" applyAlignment="1">
      <alignment vertical="center"/>
    </xf>
    <xf numFmtId="0" fontId="24" fillId="0" borderId="79" xfId="1" applyFont="1" applyBorder="1" applyAlignment="1">
      <alignment vertical="center"/>
    </xf>
    <xf numFmtId="38" fontId="31" fillId="0" borderId="89" xfId="2" applyFont="1" applyBorder="1" applyAlignment="1">
      <alignment vertical="center"/>
    </xf>
    <xf numFmtId="0" fontId="24" fillId="0" borderId="105" xfId="1" applyFont="1" applyBorder="1" applyAlignment="1">
      <alignment vertical="center"/>
    </xf>
    <xf numFmtId="0" fontId="24" fillId="0" borderId="43" xfId="1" applyFont="1" applyBorder="1" applyAlignment="1">
      <alignment vertical="center"/>
    </xf>
    <xf numFmtId="38" fontId="31" fillId="0" borderId="106" xfId="2" applyFont="1" applyBorder="1" applyAlignment="1">
      <alignment vertical="center"/>
    </xf>
    <xf numFmtId="0" fontId="24" fillId="0" borderId="0" xfId="1" applyFont="1" applyAlignment="1">
      <alignment vertical="center"/>
    </xf>
    <xf numFmtId="38" fontId="31" fillId="0" borderId="0" xfId="2" applyFont="1" applyBorder="1" applyAlignment="1">
      <alignment vertical="center"/>
    </xf>
    <xf numFmtId="0" fontId="2" fillId="0" borderId="0" xfId="1" applyAlignment="1">
      <alignment vertical="center" shrinkToFit="1"/>
    </xf>
    <xf numFmtId="0" fontId="6" fillId="0" borderId="107" xfId="1" applyFont="1" applyBorder="1" applyAlignment="1">
      <alignment horizontal="center" vertical="center"/>
    </xf>
    <xf numFmtId="0" fontId="8" fillId="0" borderId="107" xfId="1" applyFont="1" applyBorder="1" applyAlignment="1">
      <alignment vertical="center"/>
    </xf>
    <xf numFmtId="0" fontId="6" fillId="2" borderId="1" xfId="1" applyFont="1" applyFill="1" applyBorder="1" applyAlignment="1">
      <alignment vertical="center" shrinkToFi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180" fontId="3" fillId="0" borderId="0" xfId="1" applyNumberFormat="1" applyFont="1" applyAlignment="1">
      <alignment horizontal="center" vertical="center" shrinkToFit="1"/>
    </xf>
    <xf numFmtId="14" fontId="8" fillId="0" borderId="0" xfId="1" applyNumberFormat="1" applyFont="1" applyAlignment="1">
      <alignment vertical="center"/>
    </xf>
    <xf numFmtId="0" fontId="5" fillId="0" borderId="8" xfId="1" applyFont="1" applyBorder="1" applyAlignment="1">
      <alignment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5" fillId="0" borderId="15" xfId="1" applyFont="1" applyBorder="1" applyAlignment="1">
      <alignment vertical="center"/>
    </xf>
    <xf numFmtId="177" fontId="33" fillId="0" borderId="18" xfId="1" applyNumberFormat="1" applyFont="1" applyBorder="1" applyAlignment="1" applyProtection="1">
      <alignment horizontal="center" vertical="center" shrinkToFit="1"/>
      <protection locked="0"/>
    </xf>
    <xf numFmtId="178" fontId="34" fillId="0" borderId="20" xfId="1" applyNumberFormat="1" applyFont="1" applyBorder="1" applyAlignment="1" applyProtection="1">
      <alignment horizontal="left" vertical="center" shrinkToFit="1"/>
      <protection locked="0"/>
    </xf>
    <xf numFmtId="178" fontId="34" fillId="0" borderId="21" xfId="1" applyNumberFormat="1" applyFont="1" applyBorder="1" applyAlignment="1" applyProtection="1">
      <alignment horizontal="left" vertical="center" shrinkToFit="1"/>
      <protection locked="0"/>
    </xf>
    <xf numFmtId="0" fontId="35" fillId="0" borderId="20" xfId="1" applyFont="1" applyBorder="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protection locked="0"/>
    </xf>
    <xf numFmtId="0" fontId="2" fillId="0" borderId="25" xfId="1" applyBorder="1" applyAlignment="1" applyProtection="1">
      <alignment horizontal="center" vertical="center" shrinkToFit="1"/>
      <protection locked="0"/>
    </xf>
    <xf numFmtId="0" fontId="36" fillId="0" borderId="25" xfId="1" applyFont="1" applyBorder="1" applyAlignment="1" applyProtection="1">
      <alignment horizontal="center" vertical="center" shrinkToFit="1"/>
      <protection locked="0"/>
    </xf>
    <xf numFmtId="0" fontId="18" fillId="0" borderId="0" xfId="1" applyFont="1" applyAlignment="1">
      <alignment vertical="center"/>
    </xf>
    <xf numFmtId="38" fontId="18" fillId="0" borderId="0" xfId="1" applyNumberFormat="1" applyFont="1" applyAlignment="1">
      <alignment vertical="center"/>
    </xf>
    <xf numFmtId="0" fontId="5"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0" xfId="1" applyFont="1" applyAlignment="1">
      <alignment horizontal="center" vertical="center"/>
    </xf>
    <xf numFmtId="38" fontId="3" fillId="0" borderId="60" xfId="2" applyFont="1" applyBorder="1" applyAlignment="1">
      <alignment vertical="center"/>
    </xf>
    <xf numFmtId="38" fontId="21" fillId="0" borderId="60" xfId="2" applyFont="1" applyBorder="1" applyAlignment="1">
      <alignment vertical="center"/>
    </xf>
    <xf numFmtId="38" fontId="6" fillId="0" borderId="66" xfId="1" applyNumberFormat="1" applyFont="1" applyBorder="1" applyAlignment="1">
      <alignment vertical="center"/>
    </xf>
    <xf numFmtId="179" fontId="9" fillId="0" borderId="75" xfId="1" applyNumberFormat="1" applyFont="1" applyBorder="1" applyAlignment="1">
      <alignment vertical="center" shrinkToFit="1"/>
    </xf>
    <xf numFmtId="38" fontId="21" fillId="0" borderId="109" xfId="2" applyFont="1" applyBorder="1" applyAlignment="1">
      <alignment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38" fontId="6" fillId="0" borderId="63" xfId="2" applyFont="1" applyBorder="1" applyAlignment="1">
      <alignment vertical="center"/>
    </xf>
    <xf numFmtId="38" fontId="6" fillId="0" borderId="73" xfId="2" applyFont="1" applyBorder="1" applyAlignment="1">
      <alignment vertical="center"/>
    </xf>
    <xf numFmtId="179" fontId="9" fillId="3" borderId="75" xfId="1" applyNumberFormat="1" applyFont="1" applyFill="1" applyBorder="1" applyAlignment="1">
      <alignment vertical="center" shrinkToFit="1"/>
    </xf>
    <xf numFmtId="38" fontId="21" fillId="3" borderId="7" xfId="2" applyFont="1" applyFill="1" applyBorder="1" applyAlignment="1">
      <alignment horizontal="center" vertical="center"/>
    </xf>
    <xf numFmtId="38" fontId="21" fillId="3" borderId="8" xfId="2" applyFont="1" applyFill="1" applyBorder="1" applyAlignment="1">
      <alignment horizontal="center" vertical="center"/>
    </xf>
    <xf numFmtId="38" fontId="3" fillId="0" borderId="18" xfId="2" applyFont="1" applyBorder="1" applyAlignment="1">
      <alignment vertical="center"/>
    </xf>
    <xf numFmtId="38" fontId="21" fillId="0" borderId="110" xfId="2" applyFont="1" applyBorder="1" applyAlignment="1">
      <alignment vertical="center"/>
    </xf>
    <xf numFmtId="38" fontId="3" fillId="0" borderId="111" xfId="2" applyFont="1" applyBorder="1" applyAlignment="1">
      <alignment vertical="center"/>
    </xf>
    <xf numFmtId="38" fontId="8" fillId="0" borderId="18" xfId="2" applyFont="1" applyBorder="1" applyAlignment="1">
      <alignment vertical="center"/>
    </xf>
    <xf numFmtId="38" fontId="8" fillId="0" borderId="112" xfId="2" applyFont="1" applyBorder="1" applyAlignment="1" applyProtection="1">
      <alignment vertical="center"/>
      <protection locked="0"/>
    </xf>
    <xf numFmtId="179" fontId="9" fillId="0" borderId="109" xfId="1" applyNumberFormat="1" applyFont="1" applyBorder="1" applyAlignment="1">
      <alignment vertical="center" shrinkToFit="1"/>
    </xf>
    <xf numFmtId="38" fontId="6" fillId="0" borderId="88" xfId="2" applyFont="1" applyBorder="1" applyAlignment="1">
      <alignment vertical="center"/>
    </xf>
    <xf numFmtId="0" fontId="2" fillId="0" borderId="71" xfId="1" applyBorder="1" applyAlignment="1">
      <alignment vertical="center" shrinkToFit="1"/>
    </xf>
    <xf numFmtId="38" fontId="21" fillId="0" borderId="72" xfId="2" applyFont="1" applyBorder="1" applyAlignment="1">
      <alignment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179" fontId="9" fillId="0" borderId="100" xfId="1" applyNumberFormat="1" applyFont="1" applyBorder="1" applyAlignment="1">
      <alignment vertical="center" shrinkToFit="1"/>
    </xf>
    <xf numFmtId="0" fontId="9" fillId="3" borderId="75" xfId="1" applyFont="1" applyFill="1" applyBorder="1" applyAlignment="1">
      <alignment vertical="center" shrinkToFit="1"/>
    </xf>
    <xf numFmtId="0" fontId="37" fillId="0" borderId="0" xfId="1" applyFont="1" applyAlignment="1">
      <alignment vertical="center"/>
    </xf>
    <xf numFmtId="0" fontId="37" fillId="2" borderId="0" xfId="1" applyFont="1" applyFill="1" applyAlignment="1">
      <alignment vertical="center"/>
    </xf>
    <xf numFmtId="0" fontId="1" fillId="2" borderId="0" xfId="0" applyFont="1" applyFill="1">
      <alignment vertical="center"/>
    </xf>
    <xf numFmtId="38" fontId="6" fillId="0" borderId="111" xfId="2" applyFont="1" applyBorder="1" applyAlignment="1">
      <alignment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38" fontId="6" fillId="0" borderId="42" xfId="2" applyFont="1" applyBorder="1" applyAlignment="1">
      <alignment vertical="center"/>
    </xf>
    <xf numFmtId="0" fontId="38" fillId="0" borderId="0" xfId="1" applyFont="1" applyAlignment="1">
      <alignment vertical="center"/>
    </xf>
    <xf numFmtId="38" fontId="24" fillId="0" borderId="50" xfId="2" applyFont="1" applyBorder="1" applyAlignment="1">
      <alignment vertical="center"/>
    </xf>
    <xf numFmtId="0" fontId="39" fillId="0" borderId="18" xfId="1" applyFont="1" applyBorder="1" applyAlignment="1">
      <alignment vertical="center"/>
    </xf>
    <xf numFmtId="38" fontId="21" fillId="0" borderId="18" xfId="2" applyFont="1" applyBorder="1" applyAlignment="1">
      <alignment vertical="center"/>
    </xf>
    <xf numFmtId="38" fontId="9" fillId="0" borderId="0" xfId="2" applyFont="1" applyAlignment="1">
      <alignment vertical="center"/>
    </xf>
    <xf numFmtId="0" fontId="3" fillId="0" borderId="104" xfId="1" applyFont="1" applyBorder="1" applyAlignment="1">
      <alignment vertical="center"/>
    </xf>
    <xf numFmtId="0" fontId="25" fillId="0" borderId="60" xfId="1" applyFont="1" applyBorder="1" applyAlignment="1">
      <alignment vertical="center"/>
    </xf>
    <xf numFmtId="38" fontId="31" fillId="0" borderId="64" xfId="1" applyNumberFormat="1" applyFont="1" applyBorder="1" applyAlignment="1">
      <alignment vertical="center"/>
    </xf>
    <xf numFmtId="0" fontId="21" fillId="0" borderId="113" xfId="1" applyFont="1" applyBorder="1" applyAlignment="1">
      <alignment vertical="center"/>
    </xf>
    <xf numFmtId="0" fontId="21" fillId="0" borderId="113" xfId="1" applyFont="1" applyBorder="1" applyAlignment="1">
      <alignment vertical="center"/>
    </xf>
    <xf numFmtId="0" fontId="21" fillId="0" borderId="114" xfId="1" applyFont="1" applyBorder="1" applyAlignment="1">
      <alignment vertical="center"/>
    </xf>
    <xf numFmtId="0" fontId="21" fillId="0" borderId="104" xfId="1" applyFont="1" applyBorder="1" applyAlignment="1">
      <alignment vertical="center"/>
    </xf>
    <xf numFmtId="38" fontId="31" fillId="0" borderId="114" xfId="1" applyNumberFormat="1" applyFont="1" applyBorder="1" applyAlignment="1">
      <alignment vertical="center"/>
    </xf>
    <xf numFmtId="0" fontId="3" fillId="0" borderId="105" xfId="1" applyFont="1" applyBorder="1" applyAlignment="1">
      <alignment vertical="center"/>
    </xf>
    <xf numFmtId="0" fontId="25" fillId="0" borderId="79" xfId="1" applyFont="1" applyBorder="1" applyAlignment="1">
      <alignment vertical="center"/>
    </xf>
    <xf numFmtId="38" fontId="31" fillId="0" borderId="89" xfId="1" applyNumberFormat="1" applyFont="1" applyBorder="1" applyAlignment="1">
      <alignment vertical="center"/>
    </xf>
    <xf numFmtId="0" fontId="21" fillId="0" borderId="43" xfId="1" applyFont="1" applyBorder="1" applyAlignment="1">
      <alignment vertical="center"/>
    </xf>
    <xf numFmtId="0" fontId="21" fillId="0" borderId="106" xfId="1" applyFont="1" applyBorder="1" applyAlignment="1">
      <alignment vertical="center"/>
    </xf>
    <xf numFmtId="0" fontId="21" fillId="0" borderId="88" xfId="1" applyFont="1" applyBorder="1" applyAlignment="1">
      <alignment vertical="center"/>
    </xf>
    <xf numFmtId="0" fontId="3" fillId="0" borderId="3" xfId="1" applyFont="1" applyBorder="1" applyAlignment="1">
      <alignment vertical="center"/>
    </xf>
    <xf numFmtId="0" fontId="25" fillId="0" borderId="43" xfId="1" applyFont="1" applyBorder="1" applyAlignment="1">
      <alignment vertical="center"/>
    </xf>
    <xf numFmtId="0" fontId="21" fillId="0" borderId="105" xfId="1" applyFont="1" applyBorder="1" applyAlignment="1">
      <alignment vertical="center"/>
    </xf>
  </cellXfs>
  <cellStyles count="6">
    <cellStyle name="桁区切り 2 3" xfId="2" xr:uid="{FEB31571-5305-4032-BAE5-94BDDEB0A1A8}"/>
    <cellStyle name="桁区切り 3" xfId="4" xr:uid="{09E70E06-8558-49B4-9008-17375A98BD08}"/>
    <cellStyle name="桁区切り 3 2" xfId="3" xr:uid="{3C5196A1-0C6E-4000-B069-E3280E9DADE8}"/>
    <cellStyle name="標準" xfId="0" builtinId="0"/>
    <cellStyle name="標準 5" xfId="1" xr:uid="{02B8064D-1E6B-432E-B43C-CB5AE8EE08C8}"/>
    <cellStyle name="標準_2006.10.20小樽全戸宅配申込書（案）" xfId="5" xr:uid="{3950F0B0-ED26-4856-BC9C-31B83F6D6380}"/>
  </cellStyles>
  <dxfs count="5">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7D894F50-090D-44F6-9F3A-4BF7EA93D705}"/>
            </a:ext>
          </a:extLst>
        </xdr:cNvPr>
        <xdr:cNvSpPr>
          <a:spLocks noChangeShapeType="1"/>
        </xdr:cNvSpPr>
      </xdr:nvSpPr>
      <xdr:spPr bwMode="auto">
        <a:xfrm>
          <a:off x="8145780" y="30708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155F4-837E-4069-852C-4A08A81397A0}">
  <sheetPr>
    <tabColor rgb="FFFF0000"/>
    <pageSetUpPr fitToPage="1"/>
  </sheetPr>
  <dimension ref="A1:BD56"/>
  <sheetViews>
    <sheetView showGridLines="0" showZeros="0" tabSelected="1" view="pageBreakPreview" zoomScale="75" zoomScaleNormal="75" zoomScaleSheetLayoutView="75" workbookViewId="0"/>
  </sheetViews>
  <sheetFormatPr defaultColWidth="8.09765625" defaultRowHeight="12" customHeight="1"/>
  <cols>
    <col min="1" max="1" width="1.59765625" style="4" customWidth="1"/>
    <col min="2" max="2" width="4.8984375" style="4" customWidth="1"/>
    <col min="3" max="4" width="2.69921875" style="4" customWidth="1"/>
    <col min="5" max="5" width="8.69921875" style="4" customWidth="1"/>
    <col min="6" max="7" width="7.69921875" style="4" customWidth="1"/>
    <col min="8" max="8" width="10.09765625" style="4" hidden="1" customWidth="1"/>
    <col min="9" max="11" width="0.59765625" style="4" hidden="1" customWidth="1"/>
    <col min="12" max="14" width="7.69921875" style="4" customWidth="1"/>
    <col min="15" max="15" width="2" style="4" customWidth="1"/>
    <col min="16" max="18" width="1" style="4" customWidth="1"/>
    <col min="19" max="20" width="3" style="4" customWidth="1"/>
    <col min="21" max="21" width="1.59765625" style="4" customWidth="1"/>
    <col min="22" max="22" width="4.8984375" style="4" customWidth="1"/>
    <col min="23" max="23" width="5.59765625" style="4" customWidth="1"/>
    <col min="24" max="24" width="0.59765625" style="4" customWidth="1"/>
    <col min="25" max="25" width="8.69921875" style="4" customWidth="1"/>
    <col min="26" max="27" width="7.69921875" style="4" customWidth="1"/>
    <col min="28" max="28" width="10.09765625" style="4" hidden="1" customWidth="1"/>
    <col min="29" max="31" width="0.59765625" style="4" hidden="1" customWidth="1"/>
    <col min="32" max="34" width="7.69921875" style="4" customWidth="1"/>
    <col min="35" max="35" width="2" style="4" customWidth="1"/>
    <col min="36" max="16384" width="8.097656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6"/>
      <c r="H2" s="9"/>
      <c r="I2" s="1"/>
      <c r="J2" s="10"/>
      <c r="K2" s="10"/>
      <c r="L2" s="11">
        <v>45597</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5"/>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9"/>
      <c r="AF5" s="49"/>
      <c r="AG5" s="50"/>
      <c r="AH5" s="51"/>
      <c r="AI5" s="19"/>
    </row>
    <row r="6" spans="1:35" ht="13.5" customHeight="1" thickTop="1">
      <c r="A6" s="21" t="s">
        <v>13</v>
      </c>
      <c r="B6" s="22"/>
      <c r="C6" s="23"/>
      <c r="D6" s="52" t="s">
        <v>14</v>
      </c>
      <c r="E6" s="53"/>
      <c r="F6" s="54"/>
      <c r="G6" s="52" t="s">
        <v>15</v>
      </c>
      <c r="H6" s="53"/>
      <c r="I6" s="53"/>
      <c r="J6" s="53"/>
      <c r="K6" s="53"/>
      <c r="L6" s="54"/>
      <c r="M6" s="55" t="s">
        <v>16</v>
      </c>
      <c r="N6" s="56"/>
      <c r="O6" s="56" t="s">
        <v>17</v>
      </c>
      <c r="P6" s="56"/>
      <c r="Q6" s="56"/>
      <c r="R6" s="56"/>
      <c r="S6" s="56"/>
      <c r="T6" s="56"/>
      <c r="U6" s="56"/>
      <c r="V6" s="57"/>
      <c r="W6" s="58"/>
      <c r="X6" s="24" t="s">
        <v>18</v>
      </c>
      <c r="Y6" s="25"/>
      <c r="Z6" s="25"/>
      <c r="AA6" s="59" t="s">
        <v>19</v>
      </c>
      <c r="AB6" s="60"/>
      <c r="AC6" s="60"/>
      <c r="AD6" s="60"/>
      <c r="AE6" s="60"/>
      <c r="AF6" s="60"/>
      <c r="AG6" s="60"/>
      <c r="AH6" s="61"/>
      <c r="AI6" s="2"/>
    </row>
    <row r="7" spans="1:35" ht="24.75" customHeight="1" thickBot="1">
      <c r="A7" s="33"/>
      <c r="B7" s="62"/>
      <c r="C7" s="63"/>
      <c r="D7" s="64">
        <f>SUM(G7,'1-A2.札幌・北広島・石狩市 【dDe】'!G7)</f>
        <v>0</v>
      </c>
      <c r="E7" s="65"/>
      <c r="F7" s="66"/>
      <c r="G7" s="64">
        <f>SUM(M7,O7)</f>
        <v>0</v>
      </c>
      <c r="H7" s="65"/>
      <c r="I7" s="65"/>
      <c r="J7" s="65"/>
      <c r="K7" s="65"/>
      <c r="L7" s="66"/>
      <c r="M7" s="67">
        <f>SUM(M11:M36,AG11:AG29)</f>
        <v>0</v>
      </c>
      <c r="N7" s="68"/>
      <c r="O7" s="68">
        <f>SUM(N11:N36,AH11:AH29)</f>
        <v>0</v>
      </c>
      <c r="P7" s="68"/>
      <c r="Q7" s="68"/>
      <c r="R7" s="68"/>
      <c r="S7" s="68"/>
      <c r="T7" s="68"/>
      <c r="U7" s="68"/>
      <c r="V7" s="69"/>
      <c r="W7" s="70"/>
      <c r="X7" s="71"/>
      <c r="Y7" s="72"/>
      <c r="Z7" s="72"/>
      <c r="AA7" s="73"/>
      <c r="AB7" s="42"/>
      <c r="AC7" s="42"/>
      <c r="AD7" s="42"/>
      <c r="AE7" s="42"/>
      <c r="AF7" s="42"/>
      <c r="AG7" s="42"/>
      <c r="AH7" s="74"/>
      <c r="AI7" s="1"/>
    </row>
    <row r="8" spans="1:35" ht="10.95"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20</v>
      </c>
      <c r="B9" s="82"/>
      <c r="C9" s="82"/>
      <c r="D9" s="82"/>
      <c r="E9" s="82"/>
      <c r="F9" s="82"/>
      <c r="G9" s="82"/>
      <c r="H9" s="80"/>
      <c r="I9" s="83"/>
      <c r="J9" s="83"/>
      <c r="K9" s="83"/>
      <c r="L9" s="80"/>
      <c r="M9" s="84" t="s">
        <v>21</v>
      </c>
      <c r="N9" s="85">
        <f>SUM(M7,'1-A2.札幌・北広島・石狩市 【dDe】'!M7)</f>
        <v>0</v>
      </c>
      <c r="O9" s="86" t="s">
        <v>22</v>
      </c>
      <c r="P9" s="86"/>
      <c r="Q9" s="86"/>
      <c r="R9" s="86"/>
      <c r="S9" s="86"/>
      <c r="T9" s="86"/>
      <c r="U9" s="87">
        <f>SUM(O7,'1-A2.札幌・北広島・石狩市 【dDe】'!O7)</f>
        <v>0</v>
      </c>
      <c r="V9" s="87"/>
      <c r="W9" s="80"/>
      <c r="X9" s="80"/>
      <c r="Y9" s="80"/>
      <c r="Z9" s="80"/>
      <c r="AA9" s="80"/>
      <c r="AB9" s="80"/>
      <c r="AC9" s="80"/>
      <c r="AD9" s="80"/>
      <c r="AE9" s="80"/>
      <c r="AF9" s="80"/>
      <c r="AG9" s="80"/>
      <c r="AH9" s="80"/>
      <c r="AI9" s="2"/>
    </row>
    <row r="10" spans="1:35" ht="15.75" customHeight="1">
      <c r="A10" s="88" t="s">
        <v>23</v>
      </c>
      <c r="B10" s="89"/>
      <c r="C10" s="90" t="s">
        <v>24</v>
      </c>
      <c r="D10" s="89"/>
      <c r="E10" s="91" t="s">
        <v>25</v>
      </c>
      <c r="F10" s="92" t="s">
        <v>26</v>
      </c>
      <c r="G10" s="93" t="s">
        <v>27</v>
      </c>
      <c r="H10" s="94" t="s">
        <v>28</v>
      </c>
      <c r="I10" s="95"/>
      <c r="J10" s="95"/>
      <c r="K10" s="96"/>
      <c r="L10" s="97" t="s">
        <v>29</v>
      </c>
      <c r="M10" s="98" t="s">
        <v>30</v>
      </c>
      <c r="N10" s="99" t="s">
        <v>31</v>
      </c>
      <c r="O10" s="2"/>
      <c r="P10" s="2"/>
      <c r="Q10" s="2"/>
      <c r="R10" s="2"/>
      <c r="S10" s="2"/>
      <c r="T10" s="2"/>
      <c r="U10" s="88" t="s">
        <v>23</v>
      </c>
      <c r="V10" s="89"/>
      <c r="W10" s="90" t="s">
        <v>24</v>
      </c>
      <c r="X10" s="89"/>
      <c r="Y10" s="91" t="s">
        <v>25</v>
      </c>
      <c r="Z10" s="92" t="s">
        <v>26</v>
      </c>
      <c r="AA10" s="100" t="s">
        <v>27</v>
      </c>
      <c r="AB10" s="101" t="s">
        <v>32</v>
      </c>
      <c r="AC10" s="102"/>
      <c r="AD10" s="102"/>
      <c r="AE10" s="102"/>
      <c r="AF10" s="94" t="s">
        <v>29</v>
      </c>
      <c r="AG10" s="98" t="s">
        <v>30</v>
      </c>
      <c r="AH10" s="99" t="s">
        <v>31</v>
      </c>
      <c r="AI10" s="2"/>
    </row>
    <row r="11" spans="1:35" ht="15.75" customHeight="1">
      <c r="A11" s="103" t="s">
        <v>33</v>
      </c>
      <c r="B11" s="104"/>
      <c r="C11" s="105">
        <v>1010</v>
      </c>
      <c r="D11" s="106"/>
      <c r="E11" s="107" t="s">
        <v>34</v>
      </c>
      <c r="F11" s="108">
        <v>4510</v>
      </c>
      <c r="G11" s="109">
        <v>5100</v>
      </c>
      <c r="H11" s="110" t="s">
        <v>35</v>
      </c>
      <c r="I11" s="111"/>
      <c r="J11" s="111"/>
      <c r="K11" s="112"/>
      <c r="L11" s="113">
        <f>SUM(M11,N11)</f>
        <v>0</v>
      </c>
      <c r="M11" s="114"/>
      <c r="N11" s="115"/>
      <c r="O11" s="116" t="s">
        <v>36</v>
      </c>
      <c r="P11" s="2"/>
      <c r="Q11" s="117"/>
      <c r="R11" s="19"/>
      <c r="S11" s="2"/>
      <c r="T11" s="2"/>
      <c r="U11" s="103" t="s">
        <v>33</v>
      </c>
      <c r="V11" s="118"/>
      <c r="W11" s="105">
        <v>3020</v>
      </c>
      <c r="X11" s="106"/>
      <c r="Y11" s="107" t="s">
        <v>37</v>
      </c>
      <c r="Z11" s="108">
        <v>3350</v>
      </c>
      <c r="AA11" s="109">
        <v>3820</v>
      </c>
      <c r="AB11" s="119" t="s">
        <v>38</v>
      </c>
      <c r="AC11" s="120"/>
      <c r="AD11" s="120"/>
      <c r="AE11" s="120"/>
      <c r="AF11" s="121">
        <f t="shared" ref="AF11:AF29" si="0">SUM(AG11,AH11)</f>
        <v>0</v>
      </c>
      <c r="AG11" s="114"/>
      <c r="AH11" s="122"/>
      <c r="AI11" s="116" t="s">
        <v>39</v>
      </c>
    </row>
    <row r="12" spans="1:35" ht="15.75" customHeight="1">
      <c r="A12" s="123" t="s">
        <v>40</v>
      </c>
      <c r="B12" s="124"/>
      <c r="C12" s="125">
        <v>1020</v>
      </c>
      <c r="D12" s="126"/>
      <c r="E12" s="127" t="s">
        <v>41</v>
      </c>
      <c r="F12" s="108">
        <v>7290</v>
      </c>
      <c r="G12" s="109">
        <v>6350</v>
      </c>
      <c r="H12" s="128" t="s">
        <v>42</v>
      </c>
      <c r="I12" s="129"/>
      <c r="J12" s="129"/>
      <c r="K12" s="130"/>
      <c r="L12" s="113">
        <f>SUM(M12,N12)</f>
        <v>0</v>
      </c>
      <c r="M12" s="131"/>
      <c r="N12" s="122"/>
      <c r="O12" s="116" t="s">
        <v>36</v>
      </c>
      <c r="P12" s="2"/>
      <c r="Q12" s="117"/>
      <c r="R12" s="19"/>
      <c r="S12" s="2"/>
      <c r="T12" s="2"/>
      <c r="U12" s="123" t="s">
        <v>43</v>
      </c>
      <c r="V12" s="124"/>
      <c r="W12" s="125">
        <v>3030</v>
      </c>
      <c r="X12" s="126"/>
      <c r="Y12" s="127" t="s">
        <v>44</v>
      </c>
      <c r="Z12" s="108">
        <v>3110</v>
      </c>
      <c r="AA12" s="132">
        <v>3700</v>
      </c>
      <c r="AB12" s="119" t="s">
        <v>45</v>
      </c>
      <c r="AC12" s="120"/>
      <c r="AD12" s="120"/>
      <c r="AE12" s="120"/>
      <c r="AF12" s="121">
        <f t="shared" si="0"/>
        <v>0</v>
      </c>
      <c r="AG12" s="131"/>
      <c r="AH12" s="122"/>
      <c r="AI12" s="116" t="s">
        <v>39</v>
      </c>
    </row>
    <row r="13" spans="1:35" ht="15.75" customHeight="1">
      <c r="A13" s="123"/>
      <c r="B13" s="124"/>
      <c r="C13" s="133">
        <v>1025</v>
      </c>
      <c r="D13" s="134"/>
      <c r="E13" s="135" t="s">
        <v>46</v>
      </c>
      <c r="F13" s="136" t="s">
        <v>47</v>
      </c>
      <c r="G13" s="136"/>
      <c r="H13" s="136"/>
      <c r="I13" s="136"/>
      <c r="J13" s="136"/>
      <c r="K13" s="136"/>
      <c r="L13" s="136"/>
      <c r="M13" s="136"/>
      <c r="N13" s="137"/>
      <c r="O13" s="116" t="s">
        <v>36</v>
      </c>
      <c r="P13" s="2"/>
      <c r="Q13" s="117"/>
      <c r="R13" s="19"/>
      <c r="S13" s="2"/>
      <c r="T13" s="2"/>
      <c r="U13" s="123"/>
      <c r="V13" s="124"/>
      <c r="W13" s="125">
        <v>3040</v>
      </c>
      <c r="X13" s="126"/>
      <c r="Y13" s="127" t="s">
        <v>48</v>
      </c>
      <c r="Z13" s="108">
        <v>3160</v>
      </c>
      <c r="AA13" s="132">
        <v>9700</v>
      </c>
      <c r="AB13" s="119" t="s">
        <v>49</v>
      </c>
      <c r="AC13" s="120"/>
      <c r="AD13" s="120"/>
      <c r="AE13" s="120"/>
      <c r="AF13" s="121">
        <f t="shared" si="0"/>
        <v>0</v>
      </c>
      <c r="AG13" s="131"/>
      <c r="AH13" s="122"/>
      <c r="AI13" s="116" t="s">
        <v>39</v>
      </c>
    </row>
    <row r="14" spans="1:35" ht="15.75" customHeight="1">
      <c r="A14" s="123"/>
      <c r="B14" s="124"/>
      <c r="C14" s="125">
        <v>1040</v>
      </c>
      <c r="D14" s="126"/>
      <c r="E14" s="127" t="s">
        <v>50</v>
      </c>
      <c r="F14" s="108">
        <v>2430</v>
      </c>
      <c r="G14" s="109">
        <v>5400</v>
      </c>
      <c r="H14" s="128" t="s">
        <v>51</v>
      </c>
      <c r="I14" s="129"/>
      <c r="J14" s="129"/>
      <c r="K14" s="130"/>
      <c r="L14" s="113">
        <f t="shared" ref="L14:L22" si="1">SUM(M14,N14)</f>
        <v>0</v>
      </c>
      <c r="M14" s="131"/>
      <c r="N14" s="122"/>
      <c r="O14" s="116" t="s">
        <v>36</v>
      </c>
      <c r="P14" s="2"/>
      <c r="Q14" s="117"/>
      <c r="R14" s="19"/>
      <c r="S14" s="2"/>
      <c r="T14" s="2"/>
      <c r="U14" s="123"/>
      <c r="V14" s="124"/>
      <c r="W14" s="125">
        <v>3041</v>
      </c>
      <c r="X14" s="126"/>
      <c r="Y14" s="127" t="s">
        <v>52</v>
      </c>
      <c r="Z14" s="108">
        <v>2050</v>
      </c>
      <c r="AA14" s="132">
        <v>3150</v>
      </c>
      <c r="AB14" s="119" t="s">
        <v>53</v>
      </c>
      <c r="AC14" s="120"/>
      <c r="AD14" s="120"/>
      <c r="AE14" s="120"/>
      <c r="AF14" s="121">
        <f t="shared" si="0"/>
        <v>0</v>
      </c>
      <c r="AG14" s="131"/>
      <c r="AH14" s="122"/>
      <c r="AI14" s="116" t="s">
        <v>39</v>
      </c>
    </row>
    <row r="15" spans="1:35" ht="15.75" customHeight="1">
      <c r="A15" s="123"/>
      <c r="B15" s="124"/>
      <c r="C15" s="125">
        <v>1070</v>
      </c>
      <c r="D15" s="126"/>
      <c r="E15" s="127" t="s">
        <v>54</v>
      </c>
      <c r="F15" s="108">
        <v>2180</v>
      </c>
      <c r="G15" s="109">
        <v>4600</v>
      </c>
      <c r="H15" s="128" t="s">
        <v>55</v>
      </c>
      <c r="I15" s="129"/>
      <c r="J15" s="129"/>
      <c r="K15" s="130"/>
      <c r="L15" s="113">
        <f t="shared" si="1"/>
        <v>0</v>
      </c>
      <c r="M15" s="131"/>
      <c r="N15" s="122"/>
      <c r="O15" s="116" t="s">
        <v>36</v>
      </c>
      <c r="P15" s="2"/>
      <c r="Q15" s="117"/>
      <c r="R15" s="19"/>
      <c r="S15" s="2"/>
      <c r="T15" s="2"/>
      <c r="U15" s="138" t="s">
        <v>56</v>
      </c>
      <c r="V15" s="139"/>
      <c r="W15" s="125">
        <v>3050</v>
      </c>
      <c r="X15" s="126"/>
      <c r="Y15" s="127" t="s">
        <v>57</v>
      </c>
      <c r="Z15" s="108">
        <v>4630</v>
      </c>
      <c r="AA15" s="132">
        <v>6260</v>
      </c>
      <c r="AB15" s="119" t="s">
        <v>58</v>
      </c>
      <c r="AC15" s="120"/>
      <c r="AD15" s="120"/>
      <c r="AE15" s="120"/>
      <c r="AF15" s="121">
        <f t="shared" si="0"/>
        <v>0</v>
      </c>
      <c r="AG15" s="131"/>
      <c r="AH15" s="122"/>
      <c r="AI15" s="116" t="s">
        <v>39</v>
      </c>
    </row>
    <row r="16" spans="1:35" ht="15.75" customHeight="1">
      <c r="A16" s="123"/>
      <c r="B16" s="124"/>
      <c r="C16" s="125">
        <v>1080</v>
      </c>
      <c r="D16" s="126"/>
      <c r="E16" s="127" t="s">
        <v>59</v>
      </c>
      <c r="F16" s="108">
        <v>4240</v>
      </c>
      <c r="G16" s="109">
        <v>7900</v>
      </c>
      <c r="H16" s="128" t="s">
        <v>60</v>
      </c>
      <c r="I16" s="129"/>
      <c r="J16" s="129"/>
      <c r="K16" s="130"/>
      <c r="L16" s="113">
        <f t="shared" si="1"/>
        <v>0</v>
      </c>
      <c r="M16" s="131"/>
      <c r="N16" s="122"/>
      <c r="O16" s="116" t="s">
        <v>36</v>
      </c>
      <c r="P16" s="2"/>
      <c r="Q16" s="117"/>
      <c r="R16" s="19"/>
      <c r="S16" s="2"/>
      <c r="T16" s="2"/>
      <c r="U16" s="138" t="s">
        <v>61</v>
      </c>
      <c r="V16" s="140">
        <f>SUM(Z11:Z18)</f>
        <v>22865</v>
      </c>
      <c r="W16" s="125">
        <v>3060</v>
      </c>
      <c r="X16" s="126"/>
      <c r="Y16" s="127" t="s">
        <v>62</v>
      </c>
      <c r="Z16" s="108">
        <v>2920</v>
      </c>
      <c r="AA16" s="132">
        <v>3330</v>
      </c>
      <c r="AB16" s="119" t="s">
        <v>63</v>
      </c>
      <c r="AC16" s="120"/>
      <c r="AD16" s="120"/>
      <c r="AE16" s="120"/>
      <c r="AF16" s="121">
        <f t="shared" si="0"/>
        <v>0</v>
      </c>
      <c r="AG16" s="131"/>
      <c r="AH16" s="122"/>
      <c r="AI16" s="116" t="s">
        <v>39</v>
      </c>
    </row>
    <row r="17" spans="1:56" ht="15.75" customHeight="1">
      <c r="A17" s="123"/>
      <c r="B17" s="124"/>
      <c r="C17" s="125">
        <v>1090</v>
      </c>
      <c r="D17" s="126"/>
      <c r="E17" s="127" t="s">
        <v>64</v>
      </c>
      <c r="F17" s="108">
        <v>3260</v>
      </c>
      <c r="G17" s="109">
        <v>5600</v>
      </c>
      <c r="H17" s="128" t="s">
        <v>65</v>
      </c>
      <c r="I17" s="129"/>
      <c r="J17" s="129"/>
      <c r="K17" s="130"/>
      <c r="L17" s="113">
        <f t="shared" si="1"/>
        <v>0</v>
      </c>
      <c r="M17" s="131"/>
      <c r="N17" s="122"/>
      <c r="O17" s="116" t="s">
        <v>36</v>
      </c>
      <c r="P17" s="2"/>
      <c r="Q17" s="117"/>
      <c r="R17" s="19"/>
      <c r="S17" s="2"/>
      <c r="T17" s="2"/>
      <c r="U17" s="141" t="s">
        <v>66</v>
      </c>
      <c r="V17" s="140">
        <f>SUM(AA11:AA17)</f>
        <v>32250</v>
      </c>
      <c r="W17" s="125">
        <v>3070</v>
      </c>
      <c r="X17" s="126"/>
      <c r="Y17" s="127" t="s">
        <v>67</v>
      </c>
      <c r="Z17" s="108">
        <v>3420</v>
      </c>
      <c r="AA17" s="132">
        <v>2290</v>
      </c>
      <c r="AB17" s="119" t="s">
        <v>68</v>
      </c>
      <c r="AC17" s="120"/>
      <c r="AD17" s="120"/>
      <c r="AE17" s="120"/>
      <c r="AF17" s="121">
        <f t="shared" si="0"/>
        <v>0</v>
      </c>
      <c r="AG17" s="131"/>
      <c r="AH17" s="122"/>
      <c r="AI17" s="116" t="s">
        <v>39</v>
      </c>
    </row>
    <row r="18" spans="1:56" ht="15.75" customHeight="1">
      <c r="A18" s="138" t="s">
        <v>56</v>
      </c>
      <c r="B18" s="142"/>
      <c r="C18" s="125">
        <v>1100</v>
      </c>
      <c r="D18" s="126"/>
      <c r="E18" s="127" t="s">
        <v>69</v>
      </c>
      <c r="F18" s="108">
        <v>2480</v>
      </c>
      <c r="G18" s="109">
        <v>3800</v>
      </c>
      <c r="H18" s="128" t="s">
        <v>70</v>
      </c>
      <c r="I18" s="129"/>
      <c r="J18" s="129"/>
      <c r="K18" s="130"/>
      <c r="L18" s="113">
        <f t="shared" si="1"/>
        <v>0</v>
      </c>
      <c r="M18" s="131"/>
      <c r="N18" s="122"/>
      <c r="O18" s="116" t="s">
        <v>36</v>
      </c>
      <c r="P18" s="2"/>
      <c r="Q18" s="117"/>
      <c r="R18" s="19"/>
      <c r="S18" s="2"/>
      <c r="T18" s="2"/>
      <c r="U18" s="143" t="s">
        <v>71</v>
      </c>
      <c r="V18" s="144">
        <f>SUM(V16:V17)</f>
        <v>55115</v>
      </c>
      <c r="W18" s="145">
        <v>3080</v>
      </c>
      <c r="X18" s="146"/>
      <c r="Y18" s="147" t="s">
        <v>72</v>
      </c>
      <c r="Z18" s="148">
        <v>225</v>
      </c>
      <c r="AA18" s="149"/>
      <c r="AB18" s="150" t="s">
        <v>73</v>
      </c>
      <c r="AC18" s="151"/>
      <c r="AD18" s="151"/>
      <c r="AE18" s="151"/>
      <c r="AF18" s="152">
        <f t="shared" si="0"/>
        <v>0</v>
      </c>
      <c r="AG18" s="153"/>
      <c r="AH18" s="154"/>
      <c r="AI18" s="116" t="s">
        <v>39</v>
      </c>
      <c r="AK18" s="155"/>
      <c r="AL18" s="156"/>
      <c r="AM18" s="157"/>
      <c r="AN18" s="158"/>
      <c r="AO18" s="158"/>
      <c r="AP18" s="158"/>
    </row>
    <row r="19" spans="1:56" ht="15.75" customHeight="1">
      <c r="A19" s="138" t="s">
        <v>61</v>
      </c>
      <c r="B19" s="140">
        <f>SUM(F11:F21)</f>
        <v>35560</v>
      </c>
      <c r="C19" s="125">
        <v>1110</v>
      </c>
      <c r="D19" s="126"/>
      <c r="E19" s="127" t="s">
        <v>74</v>
      </c>
      <c r="F19" s="108">
        <v>2520</v>
      </c>
      <c r="G19" s="109">
        <v>7500</v>
      </c>
      <c r="H19" s="128" t="s">
        <v>75</v>
      </c>
      <c r="I19" s="129"/>
      <c r="J19" s="129"/>
      <c r="K19" s="130"/>
      <c r="L19" s="113">
        <f t="shared" si="1"/>
        <v>0</v>
      </c>
      <c r="M19" s="131"/>
      <c r="N19" s="122"/>
      <c r="O19" s="116" t="s">
        <v>36</v>
      </c>
      <c r="P19" s="2"/>
      <c r="Q19" s="117"/>
      <c r="R19" s="19"/>
      <c r="S19" s="2"/>
      <c r="T19" s="2"/>
      <c r="U19" s="123" t="s">
        <v>76</v>
      </c>
      <c r="V19" s="124"/>
      <c r="W19" s="159">
        <v>4010</v>
      </c>
      <c r="X19" s="160"/>
      <c r="Y19" s="127" t="s">
        <v>77</v>
      </c>
      <c r="Z19" s="108">
        <v>3650</v>
      </c>
      <c r="AA19" s="109">
        <v>9500</v>
      </c>
      <c r="AB19" s="161" t="s">
        <v>78</v>
      </c>
      <c r="AC19" s="162"/>
      <c r="AD19" s="162"/>
      <c r="AE19" s="162"/>
      <c r="AF19" s="163">
        <f t="shared" si="0"/>
        <v>0</v>
      </c>
      <c r="AG19" s="164"/>
      <c r="AH19" s="115"/>
      <c r="AI19" s="116" t="s">
        <v>39</v>
      </c>
    </row>
    <row r="20" spans="1:56" ht="15.75" customHeight="1">
      <c r="A20" s="141" t="s">
        <v>66</v>
      </c>
      <c r="B20" s="140">
        <f>SUM(G11:G21)</f>
        <v>55940</v>
      </c>
      <c r="C20" s="125">
        <v>1120</v>
      </c>
      <c r="D20" s="126"/>
      <c r="E20" s="127" t="s">
        <v>79</v>
      </c>
      <c r="F20" s="108">
        <v>2630</v>
      </c>
      <c r="G20" s="109">
        <v>4000</v>
      </c>
      <c r="H20" s="128" t="s">
        <v>80</v>
      </c>
      <c r="I20" s="129"/>
      <c r="J20" s="129"/>
      <c r="K20" s="130"/>
      <c r="L20" s="113">
        <f t="shared" si="1"/>
        <v>0</v>
      </c>
      <c r="M20" s="131"/>
      <c r="N20" s="122"/>
      <c r="O20" s="116" t="s">
        <v>36</v>
      </c>
      <c r="P20" s="2"/>
      <c r="Q20" s="117"/>
      <c r="R20" s="19"/>
      <c r="S20" s="2"/>
      <c r="T20" s="2"/>
      <c r="U20" s="123"/>
      <c r="V20" s="124"/>
      <c r="W20" s="125">
        <v>4012</v>
      </c>
      <c r="X20" s="126"/>
      <c r="Y20" s="127" t="s">
        <v>81</v>
      </c>
      <c r="Z20" s="108">
        <v>2850</v>
      </c>
      <c r="AA20" s="132">
        <v>9600</v>
      </c>
      <c r="AB20" s="119" t="s">
        <v>82</v>
      </c>
      <c r="AC20" s="120"/>
      <c r="AD20" s="120"/>
      <c r="AE20" s="120"/>
      <c r="AF20" s="121">
        <f t="shared" si="0"/>
        <v>0</v>
      </c>
      <c r="AG20" s="131"/>
      <c r="AH20" s="122"/>
      <c r="AI20" s="116" t="s">
        <v>39</v>
      </c>
    </row>
    <row r="21" spans="1:56" ht="15.75" customHeight="1">
      <c r="A21" s="143" t="s">
        <v>71</v>
      </c>
      <c r="B21" s="144">
        <f>SUM(B19:B20)</f>
        <v>91500</v>
      </c>
      <c r="C21" s="145">
        <v>1130</v>
      </c>
      <c r="D21" s="146"/>
      <c r="E21" s="147" t="s">
        <v>83</v>
      </c>
      <c r="F21" s="148">
        <v>4020</v>
      </c>
      <c r="G21" s="165">
        <v>5690</v>
      </c>
      <c r="H21" s="166" t="s">
        <v>84</v>
      </c>
      <c r="I21" s="167"/>
      <c r="J21" s="167"/>
      <c r="K21" s="168"/>
      <c r="L21" s="169">
        <f t="shared" si="1"/>
        <v>0</v>
      </c>
      <c r="M21" s="153"/>
      <c r="N21" s="170"/>
      <c r="O21" s="116" t="s">
        <v>36</v>
      </c>
      <c r="P21" s="2"/>
      <c r="Q21" s="117"/>
      <c r="R21" s="19"/>
      <c r="S21" s="2"/>
      <c r="T21" s="2"/>
      <c r="U21" s="123"/>
      <c r="V21" s="124"/>
      <c r="W21" s="125">
        <v>4020</v>
      </c>
      <c r="X21" s="126"/>
      <c r="Y21" s="127" t="s">
        <v>85</v>
      </c>
      <c r="Z21" s="108">
        <v>2680</v>
      </c>
      <c r="AA21" s="132">
        <v>7800</v>
      </c>
      <c r="AB21" s="119" t="s">
        <v>86</v>
      </c>
      <c r="AC21" s="120"/>
      <c r="AD21" s="120"/>
      <c r="AE21" s="120"/>
      <c r="AF21" s="121">
        <f t="shared" si="0"/>
        <v>0</v>
      </c>
      <c r="AG21" s="131"/>
      <c r="AH21" s="122"/>
      <c r="AI21" s="116" t="s">
        <v>39</v>
      </c>
    </row>
    <row r="22" spans="1:56" ht="15.75" customHeight="1">
      <c r="A22" s="123" t="s">
        <v>87</v>
      </c>
      <c r="B22" s="124"/>
      <c r="C22" s="159">
        <v>2015</v>
      </c>
      <c r="D22" s="160"/>
      <c r="E22" s="127" t="s">
        <v>88</v>
      </c>
      <c r="F22" s="171">
        <v>6800</v>
      </c>
      <c r="G22" s="172">
        <v>11920</v>
      </c>
      <c r="H22" s="110" t="s">
        <v>89</v>
      </c>
      <c r="I22" s="173"/>
      <c r="J22" s="173"/>
      <c r="K22" s="174"/>
      <c r="L22" s="175">
        <f t="shared" si="1"/>
        <v>0</v>
      </c>
      <c r="M22" s="164"/>
      <c r="N22" s="115"/>
      <c r="O22" s="116" t="s">
        <v>36</v>
      </c>
      <c r="P22" s="2"/>
      <c r="Q22" s="117"/>
      <c r="R22" s="19"/>
      <c r="S22" s="2"/>
      <c r="T22" s="2"/>
      <c r="U22" s="123"/>
      <c r="V22" s="124"/>
      <c r="W22" s="125">
        <v>4040</v>
      </c>
      <c r="X22" s="126"/>
      <c r="Y22" s="127" t="s">
        <v>90</v>
      </c>
      <c r="Z22" s="108">
        <v>1950</v>
      </c>
      <c r="AA22" s="132">
        <v>6950</v>
      </c>
      <c r="AB22" s="119" t="s">
        <v>91</v>
      </c>
      <c r="AC22" s="120"/>
      <c r="AD22" s="120"/>
      <c r="AE22" s="120"/>
      <c r="AF22" s="121">
        <f t="shared" si="0"/>
        <v>0</v>
      </c>
      <c r="AG22" s="131"/>
      <c r="AH22" s="122"/>
      <c r="AI22" s="116" t="s">
        <v>39</v>
      </c>
    </row>
    <row r="23" spans="1:56" ht="15.75" customHeight="1">
      <c r="A23" s="123"/>
      <c r="B23" s="124"/>
      <c r="C23" s="176">
        <v>2011</v>
      </c>
      <c r="D23" s="177"/>
      <c r="E23" s="135" t="s">
        <v>92</v>
      </c>
      <c r="F23" s="136" t="s">
        <v>93</v>
      </c>
      <c r="G23" s="136"/>
      <c r="H23" s="136"/>
      <c r="I23" s="136"/>
      <c r="J23" s="136"/>
      <c r="K23" s="136"/>
      <c r="L23" s="136"/>
      <c r="M23" s="136"/>
      <c r="N23" s="137"/>
      <c r="O23" s="116" t="s">
        <v>36</v>
      </c>
      <c r="P23" s="2"/>
      <c r="Q23" s="117"/>
      <c r="R23" s="19"/>
      <c r="S23" s="2"/>
      <c r="T23" s="2"/>
      <c r="U23" s="123"/>
      <c r="V23" s="124"/>
      <c r="W23" s="125">
        <v>4050</v>
      </c>
      <c r="X23" s="126"/>
      <c r="Y23" s="127" t="s">
        <v>94</v>
      </c>
      <c r="Z23" s="108">
        <v>2430</v>
      </c>
      <c r="AA23" s="132">
        <v>8200</v>
      </c>
      <c r="AB23" s="119" t="s">
        <v>95</v>
      </c>
      <c r="AC23" s="120"/>
      <c r="AD23" s="120"/>
      <c r="AE23" s="120"/>
      <c r="AF23" s="121">
        <f t="shared" si="0"/>
        <v>0</v>
      </c>
      <c r="AG23" s="131"/>
      <c r="AH23" s="122"/>
      <c r="AI23" s="116" t="s">
        <v>39</v>
      </c>
    </row>
    <row r="24" spans="1:56" ht="15.75" customHeight="1">
      <c r="A24" s="123"/>
      <c r="B24" s="124"/>
      <c r="C24" s="125">
        <v>2020</v>
      </c>
      <c r="D24" s="126"/>
      <c r="E24" s="127" t="s">
        <v>96</v>
      </c>
      <c r="F24" s="108">
        <v>4350</v>
      </c>
      <c r="G24" s="109">
        <v>7150</v>
      </c>
      <c r="H24" s="128" t="s">
        <v>97</v>
      </c>
      <c r="I24" s="129"/>
      <c r="J24" s="129"/>
      <c r="K24" s="130"/>
      <c r="L24" s="113">
        <f t="shared" ref="L24:L36" si="2">SUM(M24,N24)</f>
        <v>0</v>
      </c>
      <c r="M24" s="131"/>
      <c r="N24" s="122"/>
      <c r="O24" s="116" t="s">
        <v>36</v>
      </c>
      <c r="P24" s="2"/>
      <c r="Q24" s="117"/>
      <c r="R24" s="19"/>
      <c r="S24" s="2"/>
      <c r="T24" s="2"/>
      <c r="U24" s="123"/>
      <c r="V24" s="124"/>
      <c r="W24" s="125">
        <v>4060</v>
      </c>
      <c r="X24" s="126"/>
      <c r="Y24" s="127" t="s">
        <v>98</v>
      </c>
      <c r="Z24" s="108">
        <v>2640</v>
      </c>
      <c r="AA24" s="132">
        <v>8000</v>
      </c>
      <c r="AB24" s="119" t="s">
        <v>99</v>
      </c>
      <c r="AC24" s="120"/>
      <c r="AD24" s="120"/>
      <c r="AE24" s="120"/>
      <c r="AF24" s="121">
        <f t="shared" si="0"/>
        <v>0</v>
      </c>
      <c r="AG24" s="131"/>
      <c r="AH24" s="122"/>
      <c r="AI24" s="116" t="s">
        <v>39</v>
      </c>
    </row>
    <row r="25" spans="1:56" ht="15.75" customHeight="1">
      <c r="A25" s="123"/>
      <c r="B25" s="124"/>
      <c r="C25" s="125">
        <v>2025</v>
      </c>
      <c r="D25" s="126"/>
      <c r="E25" s="127" t="s">
        <v>100</v>
      </c>
      <c r="F25" s="108">
        <v>3710</v>
      </c>
      <c r="G25" s="109">
        <v>6200</v>
      </c>
      <c r="H25" s="128" t="s">
        <v>101</v>
      </c>
      <c r="I25" s="129"/>
      <c r="J25" s="129"/>
      <c r="K25" s="130"/>
      <c r="L25" s="113">
        <f t="shared" si="2"/>
        <v>0</v>
      </c>
      <c r="M25" s="131"/>
      <c r="N25" s="122"/>
      <c r="O25" s="116" t="s">
        <v>36</v>
      </c>
      <c r="P25" s="2"/>
      <c r="Q25" s="117"/>
      <c r="R25" s="19"/>
      <c r="S25" s="2"/>
      <c r="T25" s="2"/>
      <c r="U25" s="123"/>
      <c r="V25" s="124"/>
      <c r="W25" s="125">
        <v>4072</v>
      </c>
      <c r="X25" s="126"/>
      <c r="Y25" s="127" t="s">
        <v>102</v>
      </c>
      <c r="Z25" s="108">
        <v>3720</v>
      </c>
      <c r="AA25" s="132">
        <v>9450</v>
      </c>
      <c r="AB25" s="119" t="s">
        <v>103</v>
      </c>
      <c r="AC25" s="120"/>
      <c r="AD25" s="120"/>
      <c r="AE25" s="120"/>
      <c r="AF25" s="121">
        <f t="shared" si="0"/>
        <v>0</v>
      </c>
      <c r="AG25" s="131"/>
      <c r="AH25" s="122"/>
      <c r="AI25" s="116" t="s">
        <v>39</v>
      </c>
    </row>
    <row r="26" spans="1:56" ht="15.75" customHeight="1">
      <c r="A26" s="123"/>
      <c r="B26" s="124"/>
      <c r="C26" s="125">
        <v>2030</v>
      </c>
      <c r="D26" s="126"/>
      <c r="E26" s="127" t="s">
        <v>104</v>
      </c>
      <c r="F26" s="108">
        <v>2690</v>
      </c>
      <c r="G26" s="109">
        <v>6100</v>
      </c>
      <c r="H26" s="128" t="s">
        <v>105</v>
      </c>
      <c r="I26" s="129"/>
      <c r="J26" s="129"/>
      <c r="K26" s="130"/>
      <c r="L26" s="113">
        <f t="shared" si="2"/>
        <v>0</v>
      </c>
      <c r="M26" s="131"/>
      <c r="N26" s="122"/>
      <c r="O26" s="116" t="s">
        <v>36</v>
      </c>
      <c r="P26" s="2"/>
      <c r="Q26" s="117"/>
      <c r="R26" s="19"/>
      <c r="S26" s="2"/>
      <c r="T26" s="2"/>
      <c r="U26" s="138" t="s">
        <v>56</v>
      </c>
      <c r="V26" s="139"/>
      <c r="W26" s="125">
        <v>4080</v>
      </c>
      <c r="X26" s="126"/>
      <c r="Y26" s="127" t="s">
        <v>106</v>
      </c>
      <c r="Z26" s="108">
        <v>3300</v>
      </c>
      <c r="AA26" s="132">
        <v>5200</v>
      </c>
      <c r="AB26" s="119" t="s">
        <v>107</v>
      </c>
      <c r="AC26" s="120"/>
      <c r="AD26" s="120"/>
      <c r="AE26" s="120"/>
      <c r="AF26" s="121">
        <f t="shared" si="0"/>
        <v>0</v>
      </c>
      <c r="AG26" s="131"/>
      <c r="AH26" s="122"/>
      <c r="AI26" s="116" t="s">
        <v>39</v>
      </c>
    </row>
    <row r="27" spans="1:56" ht="15.75" customHeight="1">
      <c r="A27" s="123"/>
      <c r="B27" s="124"/>
      <c r="C27" s="125">
        <v>2040</v>
      </c>
      <c r="D27" s="126"/>
      <c r="E27" s="127" t="s">
        <v>108</v>
      </c>
      <c r="F27" s="108">
        <v>4410</v>
      </c>
      <c r="G27" s="109">
        <v>5150</v>
      </c>
      <c r="H27" s="128" t="s">
        <v>109</v>
      </c>
      <c r="I27" s="129"/>
      <c r="J27" s="129"/>
      <c r="K27" s="130"/>
      <c r="L27" s="113">
        <f t="shared" si="2"/>
        <v>0</v>
      </c>
      <c r="M27" s="131"/>
      <c r="N27" s="122"/>
      <c r="O27" s="116" t="s">
        <v>36</v>
      </c>
      <c r="P27" s="2"/>
      <c r="Q27" s="117"/>
      <c r="R27" s="19"/>
      <c r="S27" s="2"/>
      <c r="T27" s="2"/>
      <c r="U27" s="138" t="s">
        <v>61</v>
      </c>
      <c r="V27" s="140">
        <f>SUM(Z19:Z29)</f>
        <v>31870</v>
      </c>
      <c r="W27" s="125">
        <v>4090</v>
      </c>
      <c r="X27" s="126"/>
      <c r="Y27" s="127" t="s">
        <v>110</v>
      </c>
      <c r="Z27" s="108">
        <v>3340</v>
      </c>
      <c r="AA27" s="132">
        <v>4050</v>
      </c>
      <c r="AB27" s="119" t="s">
        <v>111</v>
      </c>
      <c r="AC27" s="120"/>
      <c r="AD27" s="120"/>
      <c r="AE27" s="120"/>
      <c r="AF27" s="121">
        <f t="shared" si="0"/>
        <v>0</v>
      </c>
      <c r="AG27" s="131"/>
      <c r="AH27" s="122"/>
      <c r="AI27" s="116" t="s">
        <v>39</v>
      </c>
    </row>
    <row r="28" spans="1:56" ht="15.75" customHeight="1">
      <c r="A28" s="138" t="s">
        <v>56</v>
      </c>
      <c r="B28" s="139"/>
      <c r="C28" s="125">
        <v>2050</v>
      </c>
      <c r="D28" s="126"/>
      <c r="E28" s="127" t="s">
        <v>112</v>
      </c>
      <c r="F28" s="108">
        <v>3780</v>
      </c>
      <c r="G28" s="132">
        <v>5130</v>
      </c>
      <c r="H28" s="128" t="s">
        <v>113</v>
      </c>
      <c r="I28" s="129"/>
      <c r="J28" s="129"/>
      <c r="K28" s="130"/>
      <c r="L28" s="113">
        <f t="shared" si="2"/>
        <v>0</v>
      </c>
      <c r="M28" s="131"/>
      <c r="N28" s="122"/>
      <c r="O28" s="116" t="s">
        <v>36</v>
      </c>
      <c r="P28" s="2"/>
      <c r="Q28" s="117"/>
      <c r="R28" s="19"/>
      <c r="S28" s="2"/>
      <c r="T28" s="2"/>
      <c r="U28" s="141" t="s">
        <v>66</v>
      </c>
      <c r="V28" s="140">
        <f>SUM(AA19:AA29)</f>
        <v>78850</v>
      </c>
      <c r="W28" s="125">
        <v>4100</v>
      </c>
      <c r="X28" s="126"/>
      <c r="Y28" s="127" t="s">
        <v>114</v>
      </c>
      <c r="Z28" s="108">
        <v>2660</v>
      </c>
      <c r="AA28" s="132">
        <v>5750</v>
      </c>
      <c r="AB28" s="119" t="s">
        <v>115</v>
      </c>
      <c r="AC28" s="120"/>
      <c r="AD28" s="120"/>
      <c r="AE28" s="120"/>
      <c r="AF28" s="121">
        <f t="shared" si="0"/>
        <v>0</v>
      </c>
      <c r="AG28" s="131"/>
      <c r="AH28" s="122"/>
      <c r="AI28" s="116" t="s">
        <v>39</v>
      </c>
      <c r="AP28" s="178"/>
      <c r="AQ28" s="178"/>
      <c r="AR28" s="178"/>
      <c r="AY28" s="178"/>
      <c r="AZ28" s="178"/>
      <c r="BA28" s="178"/>
    </row>
    <row r="29" spans="1:56" ht="15.75" customHeight="1" thickBot="1">
      <c r="A29" s="138" t="s">
        <v>61</v>
      </c>
      <c r="B29" s="140">
        <f>SUM(F22:F31)</f>
        <v>35280</v>
      </c>
      <c r="C29" s="125">
        <v>2055</v>
      </c>
      <c r="D29" s="126"/>
      <c r="E29" s="127" t="s">
        <v>116</v>
      </c>
      <c r="F29" s="108">
        <v>2240</v>
      </c>
      <c r="G29" s="172">
        <v>4100</v>
      </c>
      <c r="H29" s="128" t="s">
        <v>117</v>
      </c>
      <c r="I29" s="129"/>
      <c r="J29" s="129"/>
      <c r="K29" s="130"/>
      <c r="L29" s="113">
        <f t="shared" si="2"/>
        <v>0</v>
      </c>
      <c r="M29" s="131"/>
      <c r="N29" s="122"/>
      <c r="O29" s="116" t="s">
        <v>36</v>
      </c>
      <c r="P29" s="2"/>
      <c r="Q29" s="117"/>
      <c r="R29" s="19"/>
      <c r="S29" s="2"/>
      <c r="T29" s="2"/>
      <c r="U29" s="179" t="s">
        <v>71</v>
      </c>
      <c r="V29" s="180">
        <f>SUM(V27:V28)</f>
        <v>110720</v>
      </c>
      <c r="W29" s="181">
        <v>4102</v>
      </c>
      <c r="X29" s="182"/>
      <c r="Y29" s="183" t="s">
        <v>118</v>
      </c>
      <c r="Z29" s="184">
        <v>2650</v>
      </c>
      <c r="AA29" s="185">
        <v>4350</v>
      </c>
      <c r="AB29" s="186" t="s">
        <v>119</v>
      </c>
      <c r="AC29" s="187"/>
      <c r="AD29" s="187"/>
      <c r="AE29" s="187"/>
      <c r="AF29" s="188">
        <f t="shared" si="0"/>
        <v>0</v>
      </c>
      <c r="AG29" s="189"/>
      <c r="AH29" s="190"/>
      <c r="AI29" s="116" t="s">
        <v>39</v>
      </c>
      <c r="AO29" s="191"/>
      <c r="AP29" s="178"/>
      <c r="AQ29" s="178"/>
      <c r="AR29" s="178"/>
      <c r="AY29" s="178"/>
      <c r="AZ29" s="178"/>
      <c r="BA29" s="178"/>
    </row>
    <row r="30" spans="1:56" ht="15.75" customHeight="1">
      <c r="A30" s="141" t="s">
        <v>66</v>
      </c>
      <c r="B30" s="140">
        <f>SUM(G22:G31)</f>
        <v>58110</v>
      </c>
      <c r="C30" s="125">
        <v>2060</v>
      </c>
      <c r="D30" s="126"/>
      <c r="E30" s="127" t="s">
        <v>120</v>
      </c>
      <c r="F30" s="108">
        <v>3290</v>
      </c>
      <c r="G30" s="109">
        <v>3950</v>
      </c>
      <c r="H30" s="128" t="s">
        <v>121</v>
      </c>
      <c r="I30" s="129"/>
      <c r="J30" s="129"/>
      <c r="K30" s="130"/>
      <c r="L30" s="113">
        <f t="shared" si="2"/>
        <v>0</v>
      </c>
      <c r="M30" s="131"/>
      <c r="N30" s="122"/>
      <c r="O30" s="116" t="s">
        <v>36</v>
      </c>
      <c r="P30" s="2"/>
      <c r="Q30" s="117"/>
      <c r="R30" s="19"/>
      <c r="S30" s="2"/>
      <c r="T30" s="2"/>
      <c r="U30" s="192" t="s">
        <v>122</v>
      </c>
      <c r="V30" s="192"/>
      <c r="W30" s="192"/>
      <c r="X30" s="192"/>
      <c r="Y30" s="192"/>
      <c r="Z30" s="192"/>
      <c r="AA30" s="192"/>
      <c r="AB30" s="192"/>
      <c r="AC30" s="192"/>
      <c r="AD30" s="192"/>
      <c r="AE30" s="192"/>
      <c r="AF30" s="192"/>
      <c r="AG30" s="192"/>
      <c r="AH30" s="192"/>
      <c r="AI30" s="116" t="s">
        <v>39</v>
      </c>
      <c r="AP30" s="178"/>
      <c r="AQ30" s="178"/>
      <c r="AR30" s="178"/>
      <c r="AY30" s="178"/>
      <c r="AZ30" s="178"/>
      <c r="BA30" s="178"/>
    </row>
    <row r="31" spans="1:56" ht="15.75" customHeight="1">
      <c r="A31" s="143" t="s">
        <v>71</v>
      </c>
      <c r="B31" s="144">
        <f>SUM(B29:B30)</f>
        <v>93390</v>
      </c>
      <c r="C31" s="145">
        <v>2070</v>
      </c>
      <c r="D31" s="146"/>
      <c r="E31" s="147" t="s">
        <v>123</v>
      </c>
      <c r="F31" s="148">
        <v>4010</v>
      </c>
      <c r="G31" s="165">
        <v>8410</v>
      </c>
      <c r="H31" s="166" t="s">
        <v>124</v>
      </c>
      <c r="I31" s="167"/>
      <c r="J31" s="167"/>
      <c r="K31" s="168"/>
      <c r="L31" s="169">
        <f t="shared" si="2"/>
        <v>0</v>
      </c>
      <c r="M31" s="153"/>
      <c r="N31" s="170"/>
      <c r="O31" s="116" t="s">
        <v>36</v>
      </c>
      <c r="P31" s="2"/>
      <c r="Q31" s="117"/>
      <c r="R31" s="19"/>
      <c r="S31" s="2"/>
      <c r="T31" s="2"/>
      <c r="U31" s="193"/>
      <c r="V31" s="193"/>
      <c r="W31" s="194"/>
      <c r="X31" s="194"/>
      <c r="Y31" s="195"/>
      <c r="Z31" s="196"/>
      <c r="AA31" s="197"/>
      <c r="AB31" s="198"/>
      <c r="AC31" s="197"/>
      <c r="AD31" s="197"/>
      <c r="AE31" s="197"/>
      <c r="AF31" s="199"/>
      <c r="AG31" s="200"/>
      <c r="AH31" s="200"/>
      <c r="AI31" s="116" t="s">
        <v>39</v>
      </c>
      <c r="AP31" s="178"/>
      <c r="AQ31" s="178"/>
      <c r="AR31" s="178"/>
      <c r="AY31" s="178"/>
      <c r="AZ31" s="178"/>
      <c r="BA31" s="178"/>
    </row>
    <row r="32" spans="1:56" ht="15.75" customHeight="1">
      <c r="A32" s="123" t="s">
        <v>125</v>
      </c>
      <c r="B32" s="124"/>
      <c r="C32" s="159">
        <v>2080</v>
      </c>
      <c r="D32" s="160"/>
      <c r="E32" s="127" t="s">
        <v>126</v>
      </c>
      <c r="F32" s="201">
        <v>4400</v>
      </c>
      <c r="G32" s="172">
        <v>7100</v>
      </c>
      <c r="H32" s="110" t="s">
        <v>127</v>
      </c>
      <c r="I32" s="173"/>
      <c r="J32" s="173"/>
      <c r="K32" s="174"/>
      <c r="L32" s="175">
        <f t="shared" si="2"/>
        <v>0</v>
      </c>
      <c r="M32" s="164"/>
      <c r="N32" s="115"/>
      <c r="O32" s="116" t="s">
        <v>36</v>
      </c>
      <c r="P32" s="2"/>
      <c r="Q32" s="117"/>
      <c r="R32" s="19"/>
      <c r="S32" s="2"/>
      <c r="T32" s="2"/>
      <c r="U32" s="202"/>
      <c r="V32" s="193"/>
      <c r="W32" s="194"/>
      <c r="X32" s="194"/>
      <c r="Y32" s="195"/>
      <c r="Z32" s="196"/>
      <c r="AA32" s="197"/>
      <c r="AB32" s="198"/>
      <c r="AC32" s="197"/>
      <c r="AD32" s="197"/>
      <c r="AE32" s="197"/>
      <c r="AF32" s="199"/>
      <c r="AG32" s="200"/>
      <c r="AH32" s="200"/>
      <c r="AI32" s="116" t="s">
        <v>39</v>
      </c>
      <c r="AT32" s="203"/>
      <c r="AU32" s="203"/>
      <c r="BC32" s="203"/>
      <c r="BD32" s="203"/>
    </row>
    <row r="33" spans="1:45" ht="15.75" customHeight="1">
      <c r="A33" s="138" t="s">
        <v>56</v>
      </c>
      <c r="B33" s="2"/>
      <c r="C33" s="125">
        <v>2090</v>
      </c>
      <c r="D33" s="126"/>
      <c r="E33" s="127" t="s">
        <v>128</v>
      </c>
      <c r="F33" s="108">
        <v>3710</v>
      </c>
      <c r="G33" s="109">
        <v>5970</v>
      </c>
      <c r="H33" s="128" t="s">
        <v>129</v>
      </c>
      <c r="I33" s="129"/>
      <c r="J33" s="129"/>
      <c r="K33" s="130"/>
      <c r="L33" s="113">
        <f t="shared" si="2"/>
        <v>0</v>
      </c>
      <c r="M33" s="131"/>
      <c r="N33" s="122"/>
      <c r="O33" s="116" t="s">
        <v>36</v>
      </c>
      <c r="P33" s="2"/>
      <c r="Q33" s="117"/>
      <c r="R33" s="19"/>
      <c r="S33" s="2"/>
      <c r="T33" s="2"/>
      <c r="U33" s="204"/>
      <c r="V33" s="205"/>
      <c r="W33" s="194"/>
      <c r="X33" s="194"/>
      <c r="Y33" s="195"/>
      <c r="Z33" s="196"/>
      <c r="AA33" s="197"/>
      <c r="AB33" s="198"/>
      <c r="AC33" s="197"/>
      <c r="AD33" s="197"/>
      <c r="AE33" s="197"/>
      <c r="AF33" s="199"/>
      <c r="AG33" s="200"/>
      <c r="AH33" s="200"/>
      <c r="AI33" s="116" t="s">
        <v>39</v>
      </c>
    </row>
    <row r="34" spans="1:45" ht="15.75" customHeight="1">
      <c r="A34" s="138" t="s">
        <v>61</v>
      </c>
      <c r="B34" s="140">
        <f>SUM(F32:F36)</f>
        <v>18530</v>
      </c>
      <c r="C34" s="125">
        <v>2100</v>
      </c>
      <c r="D34" s="126"/>
      <c r="E34" s="127" t="s">
        <v>130</v>
      </c>
      <c r="F34" s="108">
        <v>4190</v>
      </c>
      <c r="G34" s="109">
        <v>5200</v>
      </c>
      <c r="H34" s="128" t="s">
        <v>131</v>
      </c>
      <c r="I34" s="129"/>
      <c r="J34" s="129"/>
      <c r="K34" s="130"/>
      <c r="L34" s="113">
        <f t="shared" si="2"/>
        <v>0</v>
      </c>
      <c r="M34" s="131"/>
      <c r="N34" s="122"/>
      <c r="O34" s="116" t="s">
        <v>36</v>
      </c>
      <c r="P34" s="2"/>
      <c r="Q34" s="117"/>
      <c r="R34" s="19"/>
      <c r="S34" s="2"/>
      <c r="T34" s="2"/>
      <c r="V34" s="2"/>
      <c r="W34" s="2"/>
      <c r="X34" s="2"/>
      <c r="Y34" s="2"/>
      <c r="Z34" s="2"/>
      <c r="AA34" s="19"/>
      <c r="AB34" s="206"/>
      <c r="AC34" s="206"/>
      <c r="AD34" s="206"/>
      <c r="AE34" s="206"/>
      <c r="AF34" s="207"/>
      <c r="AG34" s="117"/>
      <c r="AH34" s="117"/>
      <c r="AI34" s="2"/>
    </row>
    <row r="35" spans="1:45" ht="15.75" customHeight="1">
      <c r="A35" s="141" t="s">
        <v>66</v>
      </c>
      <c r="B35" s="140">
        <f>SUM(G32:G36)</f>
        <v>28870</v>
      </c>
      <c r="C35" s="125">
        <v>2120</v>
      </c>
      <c r="D35" s="126"/>
      <c r="E35" s="127" t="s">
        <v>132</v>
      </c>
      <c r="F35" s="108">
        <v>2670</v>
      </c>
      <c r="G35" s="109">
        <v>4500</v>
      </c>
      <c r="H35" s="128" t="s">
        <v>133</v>
      </c>
      <c r="I35" s="129"/>
      <c r="J35" s="129"/>
      <c r="K35" s="130"/>
      <c r="L35" s="113">
        <f t="shared" si="2"/>
        <v>0</v>
      </c>
      <c r="M35" s="131"/>
      <c r="N35" s="122"/>
      <c r="O35" s="116" t="s">
        <v>36</v>
      </c>
      <c r="P35" s="2"/>
      <c r="Q35" s="117"/>
      <c r="R35" s="19"/>
      <c r="S35" s="2"/>
      <c r="T35" s="2"/>
      <c r="U35" s="2"/>
      <c r="V35" s="2"/>
      <c r="W35" s="2"/>
      <c r="X35" s="2"/>
      <c r="Y35" s="2"/>
      <c r="Z35" s="2"/>
      <c r="AA35" s="2"/>
      <c r="AB35" s="2"/>
      <c r="AC35" s="2"/>
      <c r="AD35" s="2"/>
      <c r="AE35" s="2"/>
      <c r="AF35" s="2"/>
      <c r="AG35" s="2"/>
      <c r="AH35" s="2"/>
      <c r="AI35" s="2"/>
      <c r="AS35" s="178"/>
    </row>
    <row r="36" spans="1:45" ht="15.75" customHeight="1" thickBot="1">
      <c r="A36" s="179" t="s">
        <v>71</v>
      </c>
      <c r="B36" s="180">
        <f>SUM(B34:B35)</f>
        <v>47400</v>
      </c>
      <c r="C36" s="181">
        <v>2130</v>
      </c>
      <c r="D36" s="182"/>
      <c r="E36" s="183" t="s">
        <v>134</v>
      </c>
      <c r="F36" s="184">
        <v>3560</v>
      </c>
      <c r="G36" s="208">
        <v>6100</v>
      </c>
      <c r="H36" s="209" t="s">
        <v>135</v>
      </c>
      <c r="I36" s="210"/>
      <c r="J36" s="210"/>
      <c r="K36" s="211"/>
      <c r="L36" s="212">
        <f t="shared" si="2"/>
        <v>0</v>
      </c>
      <c r="M36" s="189"/>
      <c r="N36" s="190"/>
      <c r="O36" s="116" t="s">
        <v>36</v>
      </c>
      <c r="P36" s="2"/>
      <c r="Q36" s="2"/>
      <c r="R36" s="2"/>
      <c r="S36" s="2"/>
      <c r="T36" s="2"/>
      <c r="U36" s="2"/>
      <c r="V36" s="1"/>
      <c r="W36" s="1"/>
      <c r="X36" s="213"/>
      <c r="Y36" s="2"/>
      <c r="Z36" s="2"/>
      <c r="AA36" s="19"/>
      <c r="AB36" s="2"/>
      <c r="AC36" s="2"/>
      <c r="AD36" s="15"/>
      <c r="AE36" s="15"/>
      <c r="AF36" s="15"/>
      <c r="AG36" s="117"/>
      <c r="AH36" s="117"/>
      <c r="AI36" s="2"/>
    </row>
    <row r="37" spans="1:45" ht="15.75" customHeight="1">
      <c r="A37" s="214"/>
      <c r="B37"/>
      <c r="C37"/>
      <c r="D37" s="214"/>
      <c r="E37" s="215"/>
      <c r="F37" s="215"/>
      <c r="G37" s="215"/>
      <c r="H37" s="215"/>
      <c r="I37" s="215"/>
      <c r="J37" s="215"/>
      <c r="K37" s="215"/>
      <c r="L37" s="215"/>
      <c r="M37" s="215"/>
      <c r="N37" s="215"/>
      <c r="O37" s="215"/>
      <c r="P37" s="215"/>
      <c r="Q37"/>
      <c r="R37" s="216"/>
      <c r="S37"/>
      <c r="X37" s="1"/>
      <c r="Y37" s="1"/>
      <c r="Z37" s="2"/>
      <c r="AA37" s="19"/>
      <c r="AB37" s="2"/>
      <c r="AC37" s="2"/>
      <c r="AD37" s="15"/>
      <c r="AE37" s="15"/>
      <c r="AF37" s="15"/>
      <c r="AG37" s="117"/>
      <c r="AH37" s="117"/>
      <c r="AI37" s="2"/>
    </row>
    <row r="38" spans="1:45" ht="15.75" hidden="1" customHeight="1">
      <c r="A38" s="2"/>
      <c r="B38" s="2"/>
      <c r="C38" s="2"/>
      <c r="D38" s="2"/>
      <c r="E38" s="2"/>
      <c r="F38" s="2"/>
      <c r="G38" s="2"/>
      <c r="H38" s="2"/>
      <c r="I38" s="2"/>
      <c r="J38" s="2"/>
      <c r="K38" s="2"/>
      <c r="L38" s="2"/>
      <c r="M38" s="2"/>
      <c r="N38" s="2"/>
      <c r="O38" s="2"/>
      <c r="P38" s="2"/>
      <c r="Q38" s="2"/>
      <c r="R38" s="2"/>
      <c r="S38" s="2"/>
      <c r="T38" s="2"/>
      <c r="U38" s="2"/>
      <c r="V38" s="80"/>
      <c r="W38" s="80"/>
      <c r="X38" s="213"/>
      <c r="Y38" s="2"/>
      <c r="Z38" s="2"/>
      <c r="AA38" s="19"/>
      <c r="AB38" s="2"/>
      <c r="AC38" s="2"/>
      <c r="AD38" s="80"/>
      <c r="AE38" s="80"/>
      <c r="AF38" s="80"/>
      <c r="AG38" s="213"/>
      <c r="AH38" s="2"/>
      <c r="AI38" s="2"/>
    </row>
    <row r="39" spans="1:45" ht="15.75" hidden="1" customHeight="1">
      <c r="A39" s="2"/>
      <c r="B39" s="2"/>
      <c r="C39" s="2"/>
      <c r="D39" s="2"/>
      <c r="E39" s="2"/>
      <c r="F39" s="2"/>
      <c r="G39" s="2"/>
      <c r="H39" s="2"/>
      <c r="I39" s="2"/>
      <c r="J39" s="2"/>
      <c r="K39" s="2"/>
      <c r="L39" s="2"/>
      <c r="M39" s="2"/>
      <c r="N39" s="2"/>
      <c r="O39" s="2"/>
      <c r="P39" s="2"/>
      <c r="Q39" s="2"/>
      <c r="R39" s="2"/>
      <c r="S39" s="2"/>
      <c r="T39" s="2"/>
      <c r="U39" s="80"/>
      <c r="V39" s="80"/>
      <c r="W39" s="80"/>
      <c r="X39" s="213"/>
      <c r="Y39" s="2"/>
      <c r="Z39" s="2"/>
      <c r="AA39" s="19"/>
      <c r="AB39" s="2"/>
      <c r="AC39" s="2"/>
      <c r="AD39" s="80"/>
      <c r="AE39" s="80"/>
      <c r="AF39" s="80"/>
      <c r="AG39" s="213"/>
      <c r="AH39" s="2"/>
      <c r="AI39" s="2"/>
    </row>
    <row r="40" spans="1:45" ht="15.75" customHeight="1">
      <c r="A40" s="217" t="s">
        <v>136</v>
      </c>
      <c r="B40" s="218"/>
      <c r="C40" s="2"/>
      <c r="D40" s="2"/>
      <c r="E40" s="2"/>
      <c r="F40" s="2"/>
      <c r="G40" s="2"/>
      <c r="H40" s="2"/>
      <c r="I40" s="2"/>
      <c r="J40" s="2"/>
      <c r="K40" s="2"/>
      <c r="L40" s="2"/>
      <c r="M40" s="2"/>
      <c r="N40" s="2"/>
      <c r="O40" s="2"/>
      <c r="P40" s="2"/>
      <c r="Q40" s="2"/>
      <c r="R40" s="2"/>
      <c r="S40" s="2"/>
      <c r="T40" s="2"/>
      <c r="U40" s="2"/>
      <c r="V40" s="2"/>
      <c r="W40" s="80"/>
      <c r="X40" s="213"/>
      <c r="Y40" s="2"/>
      <c r="Z40" s="2"/>
      <c r="AA40" s="19"/>
      <c r="AB40" s="2"/>
      <c r="AC40" s="2"/>
      <c r="AD40" s="2"/>
      <c r="AE40" s="2"/>
      <c r="AF40" s="80"/>
      <c r="AG40" s="213"/>
      <c r="AH40" s="2"/>
      <c r="AI40" s="2"/>
    </row>
    <row r="41" spans="1:45" s="156" customFormat="1" ht="15.75" customHeight="1">
      <c r="A41" s="217" t="s">
        <v>137</v>
      </c>
      <c r="B41" s="218"/>
      <c r="C41" s="218"/>
      <c r="D41" s="218"/>
      <c r="E41" s="218"/>
      <c r="F41" s="218"/>
      <c r="G41" s="218"/>
      <c r="H41" s="218"/>
      <c r="I41" s="218"/>
      <c r="J41" s="218"/>
      <c r="K41" s="218"/>
      <c r="L41" s="218"/>
      <c r="M41" s="218"/>
      <c r="N41" s="219"/>
      <c r="O41" s="218"/>
      <c r="P41" s="218"/>
      <c r="Q41" s="218"/>
      <c r="R41" s="218"/>
      <c r="S41" s="218"/>
      <c r="T41" s="218"/>
      <c r="AB41" s="155"/>
      <c r="AC41" s="155"/>
      <c r="AD41" s="155"/>
      <c r="AE41" s="155"/>
      <c r="AF41" s="155"/>
      <c r="AG41" s="155"/>
      <c r="AH41" s="155"/>
      <c r="AI41" s="155"/>
    </row>
    <row r="42" spans="1:45" s="156" customFormat="1" ht="15.75" customHeight="1">
      <c r="A42" s="157" t="s">
        <v>138</v>
      </c>
      <c r="B42" s="1"/>
      <c r="C42" s="218"/>
      <c r="D42" s="218"/>
      <c r="E42" s="218"/>
      <c r="F42" s="218"/>
      <c r="G42" s="218"/>
      <c r="H42" s="218"/>
      <c r="I42" s="218"/>
      <c r="J42" s="218"/>
      <c r="K42" s="218"/>
      <c r="L42" s="218"/>
      <c r="M42" s="218"/>
      <c r="N42" s="219"/>
      <c r="O42" s="218"/>
      <c r="P42" s="218"/>
      <c r="Q42" s="218"/>
      <c r="R42" s="218"/>
      <c r="S42" s="218"/>
      <c r="T42" s="218"/>
      <c r="AB42" s="155"/>
      <c r="AC42" s="155"/>
      <c r="AD42" s="155"/>
      <c r="AE42" s="155"/>
      <c r="AF42" s="155"/>
      <c r="AG42" s="155"/>
      <c r="AH42" s="155"/>
      <c r="AI42" s="155"/>
    </row>
    <row r="43" spans="1:45" ht="15.75" customHeight="1">
      <c r="A43" s="157" t="s">
        <v>139</v>
      </c>
      <c r="B43" s="1"/>
      <c r="C43" s="1"/>
      <c r="D43" s="1"/>
      <c r="E43" s="1"/>
      <c r="F43" s="1"/>
      <c r="G43" s="1"/>
      <c r="H43" s="1"/>
      <c r="I43" s="1"/>
      <c r="J43" s="1"/>
      <c r="K43" s="1"/>
      <c r="L43" s="1"/>
      <c r="M43" s="1"/>
      <c r="N43" s="1"/>
      <c r="O43" s="1"/>
      <c r="P43" s="1"/>
      <c r="Q43" s="1"/>
      <c r="R43" s="1"/>
      <c r="S43" s="1"/>
      <c r="T43" s="1"/>
      <c r="AB43" s="2"/>
      <c r="AC43" s="2"/>
      <c r="AD43" s="2"/>
      <c r="AE43" s="2"/>
      <c r="AF43" s="2"/>
      <c r="AG43" s="2"/>
      <c r="AH43" s="2"/>
      <c r="AI43" s="2"/>
    </row>
    <row r="44" spans="1:45" ht="15.75" customHeight="1">
      <c r="A44" s="157" t="s">
        <v>140</v>
      </c>
      <c r="B44" s="1"/>
      <c r="C44" s="1"/>
      <c r="D44" s="1"/>
      <c r="E44" s="1"/>
      <c r="F44" s="1"/>
      <c r="G44" s="1"/>
      <c r="H44" s="1"/>
      <c r="I44" s="1"/>
      <c r="J44" s="1"/>
      <c r="K44" s="1"/>
      <c r="L44" s="1"/>
      <c r="M44" s="1"/>
      <c r="N44" s="1"/>
      <c r="O44" s="1"/>
      <c r="P44" s="1"/>
      <c r="Q44" s="1"/>
      <c r="R44" s="1"/>
      <c r="S44" s="1"/>
      <c r="T44" s="1"/>
      <c r="AB44" s="2"/>
      <c r="AC44" s="2"/>
      <c r="AD44" s="2"/>
      <c r="AE44" s="213"/>
      <c r="AF44" s="2"/>
      <c r="AG44" s="2"/>
      <c r="AH44" s="2"/>
      <c r="AI44" s="2"/>
    </row>
    <row r="45" spans="1:45" ht="15.75" customHeight="1">
      <c r="A45" s="157" t="s">
        <v>141</v>
      </c>
      <c r="C45" s="1"/>
      <c r="D45" s="1"/>
      <c r="E45" s="1"/>
      <c r="F45" s="1"/>
      <c r="G45" s="1"/>
      <c r="H45" s="1"/>
      <c r="I45" s="1"/>
      <c r="J45" s="1"/>
      <c r="K45" s="1"/>
      <c r="L45" s="1"/>
      <c r="M45" s="1"/>
      <c r="N45" s="1"/>
      <c r="O45" s="2"/>
      <c r="P45" s="2"/>
      <c r="Q45" s="2"/>
      <c r="R45" s="2"/>
      <c r="S45" s="1"/>
      <c r="T45" s="1"/>
      <c r="AB45" s="2"/>
      <c r="AC45" s="2"/>
      <c r="AD45" s="2"/>
      <c r="AE45" s="213"/>
      <c r="AF45" s="220" t="s">
        <v>142</v>
      </c>
      <c r="AG45" s="221"/>
      <c r="AH45" s="222">
        <f>SUM(B19,B29,B34,V16,V27)</f>
        <v>144105</v>
      </c>
      <c r="AI45" s="1"/>
    </row>
    <row r="46" spans="1:45" ht="15.75" customHeight="1">
      <c r="A46" s="157" t="s">
        <v>143</v>
      </c>
      <c r="B46" s="1"/>
      <c r="C46" s="1"/>
      <c r="D46" s="1"/>
      <c r="E46" s="1"/>
      <c r="F46" s="1"/>
      <c r="G46" s="1"/>
      <c r="H46" s="1"/>
      <c r="I46" s="1"/>
      <c r="J46" s="1"/>
      <c r="K46" s="1"/>
      <c r="L46" s="1"/>
      <c r="M46" s="1"/>
      <c r="N46" s="1"/>
      <c r="O46" s="2"/>
      <c r="P46" s="2"/>
      <c r="Q46" s="2"/>
      <c r="R46" s="223"/>
      <c r="S46" s="1"/>
      <c r="T46" s="1"/>
      <c r="U46" s="1"/>
      <c r="V46" s="1"/>
      <c r="W46" s="1"/>
      <c r="X46" s="1"/>
      <c r="AB46" s="2"/>
      <c r="AC46" s="2"/>
      <c r="AD46" s="1"/>
      <c r="AE46" s="1"/>
      <c r="AF46" s="224" t="s">
        <v>144</v>
      </c>
      <c r="AG46" s="225"/>
      <c r="AH46" s="226">
        <f>SUM(B20,B30,B35,V17,V28)</f>
        <v>254020</v>
      </c>
      <c r="AI46" s="1"/>
    </row>
    <row r="47" spans="1:45" ht="15.75" customHeight="1">
      <c r="A47" s="157" t="s">
        <v>145</v>
      </c>
      <c r="B47" s="1"/>
      <c r="C47" s="1"/>
      <c r="D47" s="1"/>
      <c r="E47" s="1"/>
      <c r="F47" s="1"/>
      <c r="G47" s="1"/>
      <c r="H47" s="1"/>
      <c r="I47" s="1"/>
      <c r="J47" s="1"/>
      <c r="K47" s="1"/>
      <c r="L47" s="1"/>
      <c r="M47" s="1"/>
      <c r="N47" s="1"/>
      <c r="O47" s="1"/>
      <c r="P47" s="1"/>
      <c r="Q47" s="1"/>
      <c r="R47" s="223"/>
      <c r="S47" s="1"/>
      <c r="T47" s="1"/>
      <c r="AB47" s="1"/>
      <c r="AC47" s="1"/>
      <c r="AD47" s="1"/>
      <c r="AE47" s="1"/>
      <c r="AF47" s="227" t="s">
        <v>146</v>
      </c>
      <c r="AG47" s="228"/>
      <c r="AH47" s="229">
        <f>SUM(B21,B31,B36,V18,V29)</f>
        <v>398125</v>
      </c>
      <c r="AI47" s="1"/>
    </row>
    <row r="48" spans="1:45" ht="15.75" customHeight="1">
      <c r="A48" s="157" t="s">
        <v>147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30"/>
      <c r="AG48" s="230"/>
      <c r="AH48" s="231"/>
      <c r="AI48" s="1"/>
    </row>
    <row r="56" spans="1:20" ht="12" customHeight="1">
      <c r="A56" s="203"/>
      <c r="B56" s="232"/>
      <c r="C56" s="232"/>
      <c r="D56" s="232"/>
      <c r="E56" s="232"/>
      <c r="F56" s="232"/>
      <c r="G56" s="232"/>
      <c r="H56" s="232"/>
      <c r="I56" s="232"/>
      <c r="J56" s="232"/>
      <c r="K56" s="232"/>
      <c r="L56" s="232"/>
      <c r="M56" s="232"/>
      <c r="N56" s="232"/>
      <c r="O56" s="232"/>
      <c r="P56" s="232"/>
      <c r="Q56" s="232"/>
      <c r="R56" s="232"/>
      <c r="S56" s="232"/>
      <c r="T56" s="232"/>
    </row>
  </sheetData>
  <sheetProtection algorithmName="SHA-512" hashValue="5ypH7YnKuASCXe+4YwN17lyVP/i8h9UanervkiD1j6ewYWx+rEFLo5eiTIv03OJv3x95SzbcxquwBERqjrImVg==" saltValue="0ypOTWLYNGcBngWIp0rSLg==" spinCount="100000" sheet="1" scenarios="1" formatCells="0" autoFilter="0"/>
  <protectedRanges>
    <protectedRange sqref="Z45:AA46 Y46 R46" name="範囲1"/>
  </protectedRanges>
  <mergeCells count="94">
    <mergeCell ref="C34:D34"/>
    <mergeCell ref="C35:D35"/>
    <mergeCell ref="C36:D36"/>
    <mergeCell ref="A56:T56"/>
    <mergeCell ref="A32:B32"/>
    <mergeCell ref="C32:D32"/>
    <mergeCell ref="W32:X32"/>
    <mergeCell ref="AT32:AU32"/>
    <mergeCell ref="BC32:BD32"/>
    <mergeCell ref="C33:D33"/>
    <mergeCell ref="W33:X33"/>
    <mergeCell ref="C29:D29"/>
    <mergeCell ref="W29:X29"/>
    <mergeCell ref="C30:D30"/>
    <mergeCell ref="U30:AH30"/>
    <mergeCell ref="C31:D31"/>
    <mergeCell ref="W31:X31"/>
    <mergeCell ref="W25:X25"/>
    <mergeCell ref="C26:D26"/>
    <mergeCell ref="W26:X26"/>
    <mergeCell ref="C27:D27"/>
    <mergeCell ref="W27:X27"/>
    <mergeCell ref="C28:D28"/>
    <mergeCell ref="W28:X28"/>
    <mergeCell ref="W21:X21"/>
    <mergeCell ref="A22:B27"/>
    <mergeCell ref="C22:D22"/>
    <mergeCell ref="W22:X22"/>
    <mergeCell ref="C23:D23"/>
    <mergeCell ref="F23:N23"/>
    <mergeCell ref="W23:X23"/>
    <mergeCell ref="C24:D24"/>
    <mergeCell ref="W24:X24"/>
    <mergeCell ref="C25:D25"/>
    <mergeCell ref="C17:D17"/>
    <mergeCell ref="W17:X17"/>
    <mergeCell ref="C18:D18"/>
    <mergeCell ref="W18:X18"/>
    <mergeCell ref="C19:D19"/>
    <mergeCell ref="U19:V25"/>
    <mergeCell ref="W19:X19"/>
    <mergeCell ref="C20:D20"/>
    <mergeCell ref="W20:X20"/>
    <mergeCell ref="C21:D21"/>
    <mergeCell ref="W13:X13"/>
    <mergeCell ref="C14:D14"/>
    <mergeCell ref="W14:X14"/>
    <mergeCell ref="C15:D15"/>
    <mergeCell ref="W15:X15"/>
    <mergeCell ref="C16:D16"/>
    <mergeCell ref="W16:X16"/>
    <mergeCell ref="A11:B11"/>
    <mergeCell ref="C11:D11"/>
    <mergeCell ref="U11:V11"/>
    <mergeCell ref="W11:X11"/>
    <mergeCell ref="A12:B17"/>
    <mergeCell ref="C12:D12"/>
    <mergeCell ref="U12:V14"/>
    <mergeCell ref="W12:X12"/>
    <mergeCell ref="C13:D13"/>
    <mergeCell ref="F13:N13"/>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12 O14:O36">
    <cfRule type="expression" dxfId="4" priority="2" stopIfTrue="1">
      <formula>$N11/$G11&gt;$M11/$F11</formula>
    </cfRule>
  </conditionalFormatting>
  <conditionalFormatting sqref="O13">
    <cfRule type="expression" dxfId="3" priority="3" stopIfTrue="1">
      <formula>$N13/$G13&gt;$M13/#REF!</formula>
    </cfRule>
  </conditionalFormatting>
  <conditionalFormatting sqref="AI11:AI33">
    <cfRule type="expression" dxfId="2" priority="1" stopIfTrue="1">
      <formula>$AH11/$AA11&gt;$AG11/$Z11</formula>
    </cfRule>
  </conditionalFormatting>
  <dataValidations count="47">
    <dataValidation allowBlank="1" showErrorMessage="1" promptTitle="配布要項" prompt="毎月3回_x000a_道新読者：木朝刊_x000a_未購読者：木～金　_x000a_詳細は申込書下部配布要項もしくは実施カレンダーをご覧ください" sqref="D5:F5" xr:uid="{A942FFD0-AB15-4333-A80F-27EB22DB84CA}"/>
    <dataValidation allowBlank="1" showInputMessage="1" showErrorMessage="1" prompt="かわぞえきた" sqref="Y11" xr:uid="{34B96EF6-B692-4066-8CF7-BA5AD5DD0AE9}"/>
    <dataValidation allowBlank="1" showInputMessage="1" showErrorMessage="1" prompt="もなみ" sqref="Y12" xr:uid="{B2B5F9A0-2C38-43EA-B0F6-C91CCD9C6F82}"/>
    <dataValidation allowBlank="1" showInputMessage="1" showErrorMessage="1" prompt="すみかわよじょう" sqref="Y13" xr:uid="{ADA7F657-1BE2-44DE-97D7-EDAA99461D14}"/>
    <dataValidation allowBlank="1" showInputMessage="1" showErrorMessage="1" prompt="すみかわ" sqref="Y14" xr:uid="{ECF93D02-053E-49F5-99DF-968257FDA32D}"/>
    <dataValidation allowBlank="1" showInputMessage="1" showErrorMessage="1" prompt="まこまない" sqref="Y15" xr:uid="{724352B8-8BC5-492F-9D5B-0CE312440599}"/>
    <dataValidation allowBlank="1" showInputMessage="1" showErrorMessage="1" prompt="いしやま" sqref="Y16" xr:uid="{7CF2CDF4-613B-4C51-BBF6-63C7FEA382C7}"/>
    <dataValidation allowBlank="1" showInputMessage="1" showErrorMessage="1" prompt="ふじの" sqref="Y17" xr:uid="{051C8199-3B63-4AC9-B089-00D926585018}"/>
    <dataValidation allowBlank="1" showInputMessage="1" showErrorMessage="1" prompt="じょうざんけい" sqref="Y18" xr:uid="{03926A9C-6FB4-40B1-A14E-00CEA43BAEC3}"/>
    <dataValidation allowBlank="1" showInputMessage="1" showErrorMessage="1" prompt="とよひらちゅうおう" sqref="Y19" xr:uid="{963AFBFD-76EF-4257-B751-DEDFCAE64D9C}"/>
    <dataValidation allowBlank="1" showInputMessage="1" showErrorMessage="1" prompt="このはな" sqref="Y20" xr:uid="{3731BF7C-7E94-4442-8878-E87F21EA3DF4}"/>
    <dataValidation allowBlank="1" showInputMessage="1" showErrorMessage="1" prompt="みその" sqref="Y21" xr:uid="{A95B399E-4BE4-476D-A4B2-E017033B831B}"/>
    <dataValidation allowBlank="1" showInputMessage="1" showErrorMessage="1" prompt="ひらぎし" sqref="Y22" xr:uid="{F54F4031-B96F-4A18-8809-5AC698AD9406}"/>
    <dataValidation allowBlank="1" showInputMessage="1" showErrorMessage="1" prompt="なかのしま" sqref="Y23" xr:uid="{2D77C727-A558-4FD8-8FE2-A7E6E60336F6}"/>
    <dataValidation allowBlank="1" showInputMessage="1" showErrorMessage="1" prompt="なんごう" sqref="Y24" xr:uid="{3F2FCE3A-6350-4D55-B872-032A5C7B0BEA}"/>
    <dataValidation allowBlank="1" showInputMessage="1" showErrorMessage="1" prompt="つきさむ" sqref="Y25" xr:uid="{72F7845B-4FD5-463F-BD22-8C76A6004A09}"/>
    <dataValidation allowBlank="1" showInputMessage="1" showErrorMessage="1" prompt="ふくずみ" sqref="Y26" xr:uid="{6F772A18-9274-4DE9-BA35-62AAF4049D42}"/>
    <dataValidation allowBlank="1" showInputMessage="1" showErrorMessage="1" prompt="にしおか" sqref="Y27" xr:uid="{99B829DD-7FC6-4F5A-AACD-9FCAD0D8D150}"/>
    <dataValidation allowBlank="1" showInputMessage="1" showErrorMessage="1" prompt="つきさむひがし" sqref="Y28" xr:uid="{1BABA56C-92B3-436C-8C17-6CDD45FBFF74}"/>
    <dataValidation allowBlank="1" showInputMessage="1" showErrorMessage="1" prompt="きたのどおり" sqref="Y29" xr:uid="{28E85796-DF78-46D4-8007-7F0AEF95518A}"/>
    <dataValidation allowBlank="1" showInputMessage="1" showErrorMessage="1" prompt="やまのて" sqref="E23" xr:uid="{52532EA8-2F12-426C-9BAB-F63B1E2B0DB1}"/>
    <dataValidation allowBlank="1" showInputMessage="1" showErrorMessage="1" prompt="ことに" sqref="E24" xr:uid="{B0E981BD-41F1-41DB-949B-A5C58182B2E8}"/>
    <dataValidation allowBlank="1" showInputMessage="1" showErrorMessage="1" prompt="はちけん" sqref="E25" xr:uid="{02C9CD0C-9190-4B32-8296-1C21529CE94B}"/>
    <dataValidation allowBlank="1" showInputMessage="1" showErrorMessage="1" prompt="はっさむ" sqref="E26" xr:uid="{D48A2D00-5EEC-407E-8A90-4031FBB1BE4E}"/>
    <dataValidation allowBlank="1" showInputMessage="1" showErrorMessage="1" prompt="しんはっさむ" sqref="E27" xr:uid="{9B09AA1A-64C7-4632-98FC-11A4C6CAA2B2}"/>
    <dataValidation allowBlank="1" showInputMessage="1" showErrorMessage="1" prompt="にしの" sqref="E28" xr:uid="{C8C17404-27C6-4B6A-B348-11658842868B}"/>
    <dataValidation allowBlank="1" showInputMessage="1" showErrorMessage="1" prompt="にしのきた" sqref="E29" xr:uid="{B1AA3C8D-FFC4-44E2-9830-FFD00A44CBFD}"/>
    <dataValidation allowBlank="1" showInputMessage="1" showErrorMessage="1" prompt="にしのみなみ" sqref="E30" xr:uid="{88F3361C-3EDA-4288-839E-7A197713BAC3}"/>
    <dataValidation allowBlank="1" showInputMessage="1" showErrorMessage="1" prompt="みやのさわ" sqref="E31" xr:uid="{8BC9BC44-BB77-48E3-AF8A-7566D9920B21}"/>
    <dataValidation allowBlank="1" showInputMessage="1" showErrorMessage="1" prompt="ていねちゅうおう" sqref="E32" xr:uid="{E0E08E29-5900-4DD4-9601-0AADE8CF0347}"/>
    <dataValidation allowBlank="1" showInputMessage="1" showErrorMessage="1" prompt="ていねとみおか" sqref="E33" xr:uid="{225985B4-6B97-433D-859B-E40141469410}"/>
    <dataValidation allowBlank="1" showInputMessage="1" showErrorMessage="1" prompt="ていねまえだ" sqref="E34" xr:uid="{F1D2C251-9335-45E2-8CEC-1B00A2535569}"/>
    <dataValidation allowBlank="1" showInputMessage="1" showErrorMessage="1" prompt="ていねいなほ" sqref="E35" xr:uid="{FC145627-C3D4-4D58-87C6-2F765E7C8D5D}"/>
    <dataValidation allowBlank="1" showInputMessage="1" showErrorMessage="1" prompt="ていねほしおき" sqref="E36" xr:uid="{0504789C-CDEA-43B2-A5F0-C63B46215084}"/>
    <dataValidation allowBlank="1" showInputMessage="1" showErrorMessage="1" prompt="みやのもり" sqref="E22" xr:uid="{FCF8667B-A2E5-4288-9A54-A12F75B3908E}"/>
    <dataValidation allowBlank="1" showInputMessage="1" showErrorMessage="1" prompt="こうさい" sqref="E18" xr:uid="{DC50CFBF-DA0F-4BC6-AE5E-32E06076A591}"/>
    <dataValidation allowBlank="1" showInputMessage="1" showErrorMessage="1" prompt="そうえんちゅうおうきた" sqref="E12" xr:uid="{3F013C4D-F831-4191-8232-E1E76A8283BA}"/>
    <dataValidation allowBlank="1" showInputMessage="1" showErrorMessage="1" prompt="そうえんちゅうおう" sqref="E13" xr:uid="{D7D64D93-0538-428F-AEFF-A9F9BE174E2F}"/>
    <dataValidation allowBlank="1" showInputMessage="1" showErrorMessage="1" prompt="ちゅうおうみなみ" sqref="E14" xr:uid="{BE3F94AF-FFC5-4D48-BF7C-7FAF59F12EF7}"/>
    <dataValidation allowBlank="1" showInputMessage="1" showErrorMessage="1" prompt="あけぼの" sqref="E15" xr:uid="{C2696FF0-D4B8-4991-8F6A-1DE38D5896A2}"/>
    <dataValidation allowBlank="1" showInputMessage="1" showErrorMessage="1" prompt="みなみまるやま" sqref="E16" xr:uid="{4E53DD44-5889-43BD-AA02-C89FB9168F2D}"/>
    <dataValidation allowBlank="1" showInputMessage="1" showErrorMessage="1" prompt="にしまるやま" sqref="E17" xr:uid="{014D9D7C-64AB-4AA9-9784-D0207EF703BF}"/>
    <dataValidation allowBlank="1" showInputMessage="1" showErrorMessage="1" prompt="きたまるやま" sqref="E19" xr:uid="{55C3FA41-01A9-4449-AC64-C2B404C54B33}"/>
    <dataValidation allowBlank="1" showInputMessage="1" showErrorMessage="1" prompt="ひがしやまはな" sqref="E20" xr:uid="{683DC52F-8186-463E-ABE9-8EE877E6ADB3}"/>
    <dataValidation allowBlank="1" showInputMessage="1" showErrorMessage="1" prompt="にしやまはな" sqref="E21" xr:uid="{F39263C7-48E7-493B-A338-0EE162D36910}"/>
    <dataValidation allowBlank="1" showInputMessage="1" showErrorMessage="1" prompt="ちゅうおうひがし" sqref="E11" xr:uid="{7BC83454-7F90-4334-AE2D-720564A0EEDB}"/>
    <dataValidation type="whole" errorStyle="information" allowBlank="1" showInputMessage="1" showErrorMessage="1" errorTitle="定数オーバー" error="定数オーバーです。" sqref="AH11:AH17 M24:N36 M11:N12 M14:N22 AH19:AH29 AG11:AG29 AG31:AH33" xr:uid="{F9C49B8D-31B6-4E65-BB6A-7471BB0E6D73}">
      <formula1>0</formula1>
      <formula2>F11</formula2>
    </dataValidation>
  </dataValidation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BA06F-3E4A-46A1-8E24-ED4DE1ECEA15}">
  <sheetPr>
    <tabColor rgb="FFFF0000"/>
    <pageSetUpPr fitToPage="1"/>
  </sheetPr>
  <dimension ref="A1:AI57"/>
  <sheetViews>
    <sheetView showGridLines="0" showZeros="0" view="pageBreakPreview" zoomScale="75" zoomScaleNormal="75" zoomScaleSheetLayoutView="75" workbookViewId="0"/>
  </sheetViews>
  <sheetFormatPr defaultColWidth="8.09765625" defaultRowHeight="12" customHeight="1"/>
  <cols>
    <col min="1" max="1" width="1.59765625" style="4" customWidth="1"/>
    <col min="2" max="2" width="4.8984375" style="4" customWidth="1"/>
    <col min="3" max="4" width="2.69921875" style="4" customWidth="1"/>
    <col min="5" max="5" width="8.69921875" style="4" customWidth="1"/>
    <col min="6" max="7" width="7.69921875" style="4" customWidth="1"/>
    <col min="8" max="8" width="10.09765625" style="4" hidden="1" customWidth="1"/>
    <col min="9" max="11" width="0.59765625" style="4" hidden="1" customWidth="1"/>
    <col min="12" max="14" width="7.69921875" style="4" customWidth="1"/>
    <col min="15" max="15" width="2" style="4" customWidth="1"/>
    <col min="16" max="18" width="1" style="4" customWidth="1"/>
    <col min="19" max="20" width="3" style="4" customWidth="1"/>
    <col min="21" max="21" width="1.59765625" style="4" customWidth="1"/>
    <col min="22" max="22" width="4.8984375" style="4" customWidth="1"/>
    <col min="23" max="23" width="5.59765625" style="4" customWidth="1"/>
    <col min="24" max="24" width="0.59765625" style="4" customWidth="1"/>
    <col min="25" max="25" width="8.69921875" style="4" customWidth="1"/>
    <col min="26" max="27" width="7.69921875" style="4" customWidth="1"/>
    <col min="28" max="28" width="11.69921875" style="4" hidden="1" customWidth="1"/>
    <col min="29" max="31" width="0.59765625" style="4" hidden="1" customWidth="1"/>
    <col min="32" max="34" width="7.69921875" style="4" customWidth="1"/>
    <col min="35" max="35" width="2" style="4" customWidth="1"/>
    <col min="36" max="16384" width="8.097656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233" t="s">
        <v>148</v>
      </c>
      <c r="B2" s="234"/>
      <c r="C2" s="235" t="s">
        <v>149</v>
      </c>
      <c r="D2" s="236"/>
      <c r="E2" s="236"/>
      <c r="F2" s="236"/>
      <c r="G2" s="237"/>
      <c r="H2" s="9"/>
      <c r="I2" s="1"/>
      <c r="J2" s="10">
        <v>38404</v>
      </c>
      <c r="K2" s="10"/>
      <c r="L2" s="238">
        <v>45597</v>
      </c>
      <c r="M2" s="238"/>
      <c r="N2" s="12" t="s">
        <v>150</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239"/>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40"/>
      <c r="D4" s="24" t="s">
        <v>6</v>
      </c>
      <c r="E4" s="25"/>
      <c r="F4" s="26"/>
      <c r="G4" s="241" t="s">
        <v>7</v>
      </c>
      <c r="H4" s="242"/>
      <c r="I4" s="242"/>
      <c r="J4" s="242"/>
      <c r="K4" s="242"/>
      <c r="L4" s="242"/>
      <c r="M4" s="242"/>
      <c r="N4" s="242"/>
      <c r="O4" s="242"/>
      <c r="P4" s="242"/>
      <c r="Q4" s="242"/>
      <c r="R4" s="242"/>
      <c r="S4" s="242"/>
      <c r="T4" s="242"/>
      <c r="U4" s="27" t="s">
        <v>8</v>
      </c>
      <c r="V4" s="25"/>
      <c r="W4" s="25"/>
      <c r="X4" s="24" t="s">
        <v>9</v>
      </c>
      <c r="Y4" s="25"/>
      <c r="Z4" s="28"/>
      <c r="AA4" s="29" t="s">
        <v>10</v>
      </c>
      <c r="AB4" s="243"/>
      <c r="AC4" s="243"/>
      <c r="AD4" s="31" t="s">
        <v>11</v>
      </c>
      <c r="AE4" s="31"/>
      <c r="AF4" s="31"/>
      <c r="AG4" s="31"/>
      <c r="AH4" s="32" t="s">
        <v>12</v>
      </c>
      <c r="AI4" s="2"/>
    </row>
    <row r="5" spans="1:35" ht="24.75" customHeight="1" thickBot="1">
      <c r="A5" s="33"/>
      <c r="B5" s="34"/>
      <c r="C5" s="35"/>
      <c r="D5" s="36">
        <f>'1-A.札幌市 【dDe】'!D5</f>
        <v>0</v>
      </c>
      <c r="E5" s="244"/>
      <c r="F5" s="244"/>
      <c r="G5" s="38">
        <f>'1-A.札幌市 【dDe】'!G5</f>
        <v>0</v>
      </c>
      <c r="H5" s="245"/>
      <c r="I5" s="245"/>
      <c r="J5" s="245"/>
      <c r="K5" s="245"/>
      <c r="L5" s="245"/>
      <c r="M5" s="245"/>
      <c r="N5" s="245"/>
      <c r="O5" s="245"/>
      <c r="P5" s="245"/>
      <c r="Q5" s="245"/>
      <c r="R5" s="245"/>
      <c r="S5" s="245"/>
      <c r="T5" s="246"/>
      <c r="U5" s="41">
        <f>'1-A.札幌市 【dDe】'!U5</f>
        <v>0</v>
      </c>
      <c r="V5" s="247"/>
      <c r="W5" s="247"/>
      <c r="X5" s="43">
        <f>'1-A.札幌市 【dDe】'!X5</f>
        <v>0</v>
      </c>
      <c r="Y5" s="248"/>
      <c r="Z5" s="249"/>
      <c r="AA5" s="46">
        <f>'1-A.札幌市 【dDe】'!AA5</f>
        <v>0</v>
      </c>
      <c r="AB5" s="250"/>
      <c r="AC5" s="250"/>
      <c r="AD5" s="251">
        <f>'1-A.札幌市 【dDe】'!AD5</f>
        <v>0</v>
      </c>
      <c r="AE5" s="252"/>
      <c r="AF5" s="252"/>
      <c r="AG5" s="252"/>
      <c r="AH5" s="51">
        <f>'1-A.札幌市 【dDe】'!AH5</f>
        <v>0</v>
      </c>
      <c r="AI5" s="19"/>
    </row>
    <row r="6" spans="1:35" ht="13.5" customHeight="1" thickTop="1">
      <c r="A6" s="21" t="s">
        <v>13</v>
      </c>
      <c r="B6" s="22"/>
      <c r="C6" s="240"/>
      <c r="D6" s="52" t="s">
        <v>14</v>
      </c>
      <c r="E6" s="53"/>
      <c r="F6" s="54"/>
      <c r="G6" s="52" t="s">
        <v>151</v>
      </c>
      <c r="H6" s="53"/>
      <c r="I6" s="53"/>
      <c r="J6" s="53"/>
      <c r="K6" s="53"/>
      <c r="L6" s="54"/>
      <c r="M6" s="55" t="s">
        <v>152</v>
      </c>
      <c r="N6" s="56"/>
      <c r="O6" s="56" t="s">
        <v>153</v>
      </c>
      <c r="P6" s="56"/>
      <c r="Q6" s="56"/>
      <c r="R6" s="56"/>
      <c r="S6" s="56"/>
      <c r="T6" s="56"/>
      <c r="U6" s="56"/>
      <c r="V6" s="57"/>
      <c r="W6" s="58"/>
      <c r="X6" s="24" t="s">
        <v>18</v>
      </c>
      <c r="Y6" s="25"/>
      <c r="Z6" s="25"/>
      <c r="AA6" s="59" t="s">
        <v>154</v>
      </c>
      <c r="AB6" s="60"/>
      <c r="AC6" s="60"/>
      <c r="AD6" s="60"/>
      <c r="AE6" s="60"/>
      <c r="AF6" s="60"/>
      <c r="AG6" s="60"/>
      <c r="AH6" s="61"/>
      <c r="AI6" s="2"/>
    </row>
    <row r="7" spans="1:35" ht="24.75" customHeight="1" thickBot="1">
      <c r="A7" s="33"/>
      <c r="B7" s="62"/>
      <c r="C7" s="63"/>
      <c r="D7" s="64">
        <f>SUM(G7,'1-A.札幌市 【dDe】'!G7)</f>
        <v>0</v>
      </c>
      <c r="E7" s="65"/>
      <c r="F7" s="66"/>
      <c r="G7" s="64">
        <f>SUM(M7,O7)</f>
        <v>0</v>
      </c>
      <c r="H7" s="65"/>
      <c r="I7" s="65"/>
      <c r="J7" s="65"/>
      <c r="K7" s="65"/>
      <c r="L7" s="66"/>
      <c r="M7" s="67">
        <f>SUM(M11:M36,AG11:AG28)</f>
        <v>0</v>
      </c>
      <c r="N7" s="68"/>
      <c r="O7" s="68">
        <f>SUM(N11:N36,AH11:AH28)</f>
        <v>0</v>
      </c>
      <c r="P7" s="68"/>
      <c r="Q7" s="68"/>
      <c r="R7" s="68"/>
      <c r="S7" s="68"/>
      <c r="T7" s="68"/>
      <c r="U7" s="68"/>
      <c r="V7" s="69"/>
      <c r="W7" s="70"/>
      <c r="X7" s="71">
        <f>'1-A.札幌市 【dDe】'!X7</f>
        <v>0</v>
      </c>
      <c r="Y7" s="72"/>
      <c r="Z7" s="72"/>
      <c r="AA7" s="73">
        <f>'1-A.札幌市 【dDe】'!AA7</f>
        <v>0</v>
      </c>
      <c r="AB7" s="42"/>
      <c r="AC7" s="42"/>
      <c r="AD7" s="42"/>
      <c r="AE7" s="42"/>
      <c r="AF7" s="42"/>
      <c r="AG7" s="42"/>
      <c r="AH7" s="74"/>
      <c r="AI7" s="1"/>
    </row>
    <row r="8" spans="1:35" ht="11.4"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155</v>
      </c>
      <c r="B9" s="82"/>
      <c r="C9" s="82"/>
      <c r="D9" s="82"/>
      <c r="E9" s="82"/>
      <c r="F9" s="82"/>
      <c r="G9" s="82"/>
      <c r="H9" s="253"/>
      <c r="I9" s="254"/>
      <c r="J9" s="254"/>
      <c r="K9" s="254"/>
      <c r="L9" s="253"/>
      <c r="M9" s="84" t="s">
        <v>21</v>
      </c>
      <c r="N9" s="85">
        <f>SUM('1-A.札幌市 【dDe】'!M7,M7)</f>
        <v>0</v>
      </c>
      <c r="O9" s="86" t="s">
        <v>22</v>
      </c>
      <c r="P9" s="86"/>
      <c r="Q9" s="86"/>
      <c r="R9" s="86"/>
      <c r="S9" s="86"/>
      <c r="T9" s="86"/>
      <c r="U9" s="87">
        <f>SUM('1-A.札幌市 【dDe】'!O7,O7)</f>
        <v>0</v>
      </c>
      <c r="V9" s="87"/>
      <c r="W9" s="80"/>
      <c r="X9" s="80"/>
      <c r="Y9" s="80"/>
      <c r="Z9" s="80"/>
      <c r="AA9" s="80"/>
      <c r="AB9" s="80"/>
      <c r="AC9" s="80"/>
      <c r="AD9" s="80"/>
      <c r="AE9" s="80"/>
      <c r="AF9" s="80"/>
      <c r="AG9" s="80"/>
      <c r="AH9" s="80"/>
      <c r="AI9" s="2"/>
    </row>
    <row r="10" spans="1:35" ht="15.75" customHeight="1">
      <c r="A10" s="88" t="s">
        <v>23</v>
      </c>
      <c r="B10" s="89"/>
      <c r="C10" s="90" t="s">
        <v>24</v>
      </c>
      <c r="D10" s="89"/>
      <c r="E10" s="100" t="s">
        <v>25</v>
      </c>
      <c r="F10" s="255" t="s">
        <v>26</v>
      </c>
      <c r="G10" s="93" t="s">
        <v>27</v>
      </c>
      <c r="H10" s="94" t="s">
        <v>32</v>
      </c>
      <c r="I10" s="102"/>
      <c r="J10" s="102"/>
      <c r="K10" s="102"/>
      <c r="L10" s="94" t="s">
        <v>29</v>
      </c>
      <c r="M10" s="256" t="s">
        <v>30</v>
      </c>
      <c r="N10" s="99" t="s">
        <v>31</v>
      </c>
      <c r="O10" s="257"/>
      <c r="P10" s="257"/>
      <c r="Q10" s="2"/>
      <c r="R10" s="2"/>
      <c r="S10" s="257"/>
      <c r="T10" s="257"/>
      <c r="U10" s="88" t="s">
        <v>23</v>
      </c>
      <c r="V10" s="89"/>
      <c r="W10" s="90" t="s">
        <v>24</v>
      </c>
      <c r="X10" s="89"/>
      <c r="Y10" s="92" t="s">
        <v>25</v>
      </c>
      <c r="Z10" s="92" t="s">
        <v>26</v>
      </c>
      <c r="AA10" s="100" t="s">
        <v>27</v>
      </c>
      <c r="AB10" s="101" t="s">
        <v>32</v>
      </c>
      <c r="AC10" s="102"/>
      <c r="AD10" s="102"/>
      <c r="AE10" s="102"/>
      <c r="AF10" s="94" t="s">
        <v>29</v>
      </c>
      <c r="AG10" s="98" t="s">
        <v>30</v>
      </c>
      <c r="AH10" s="99" t="s">
        <v>31</v>
      </c>
      <c r="AI10" s="2"/>
    </row>
    <row r="11" spans="1:35" ht="15.75" customHeight="1">
      <c r="A11" s="123" t="s">
        <v>156</v>
      </c>
      <c r="B11" s="124"/>
      <c r="C11" s="159">
        <v>4110</v>
      </c>
      <c r="D11" s="160"/>
      <c r="E11" s="127" t="s">
        <v>157</v>
      </c>
      <c r="F11" s="108">
        <v>3770</v>
      </c>
      <c r="G11" s="109">
        <v>6420</v>
      </c>
      <c r="H11" s="161" t="s">
        <v>158</v>
      </c>
      <c r="I11" s="162"/>
      <c r="J11" s="162"/>
      <c r="K11" s="162"/>
      <c r="L11" s="163">
        <f t="shared" ref="L11:L28" si="0">SUM(M11,N11)</f>
        <v>0</v>
      </c>
      <c r="M11" s="164"/>
      <c r="N11" s="115"/>
      <c r="O11" s="116" t="s">
        <v>39</v>
      </c>
      <c r="P11" s="2"/>
      <c r="Q11" s="117"/>
      <c r="R11" s="19"/>
      <c r="S11" s="2"/>
      <c r="T11" s="2"/>
      <c r="U11" s="103" t="s">
        <v>159</v>
      </c>
      <c r="V11" s="104"/>
      <c r="W11" s="105">
        <v>7015</v>
      </c>
      <c r="X11" s="106"/>
      <c r="Y11" s="107" t="s">
        <v>160</v>
      </c>
      <c r="Z11" s="108">
        <v>2750</v>
      </c>
      <c r="AA11" s="109">
        <v>13000</v>
      </c>
      <c r="AB11" s="258" t="s">
        <v>161</v>
      </c>
      <c r="AC11" s="259"/>
      <c r="AD11" s="259"/>
      <c r="AE11" s="259"/>
      <c r="AF11" s="260">
        <f t="shared" ref="AF11:AF16" si="1">SUM(AG11,AH11)</f>
        <v>0</v>
      </c>
      <c r="AG11" s="114"/>
      <c r="AH11" s="115"/>
      <c r="AI11" s="116" t="s">
        <v>39</v>
      </c>
    </row>
    <row r="12" spans="1:35" ht="15.75" customHeight="1">
      <c r="A12" s="138" t="s">
        <v>61</v>
      </c>
      <c r="B12" s="140">
        <f>SUM(F11:F14)</f>
        <v>16310</v>
      </c>
      <c r="C12" s="125">
        <v>4120</v>
      </c>
      <c r="D12" s="126"/>
      <c r="E12" s="127" t="s">
        <v>162</v>
      </c>
      <c r="F12" s="108">
        <v>4900</v>
      </c>
      <c r="G12" s="132">
        <v>6980</v>
      </c>
      <c r="H12" s="119" t="s">
        <v>163</v>
      </c>
      <c r="I12" s="120"/>
      <c r="J12" s="120"/>
      <c r="K12" s="120"/>
      <c r="L12" s="121">
        <f t="shared" si="0"/>
        <v>0</v>
      </c>
      <c r="M12" s="131"/>
      <c r="N12" s="122"/>
      <c r="O12" s="116" t="s">
        <v>39</v>
      </c>
      <c r="P12" s="2"/>
      <c r="Q12" s="117"/>
      <c r="R12" s="19"/>
      <c r="S12" s="2"/>
      <c r="T12" s="2"/>
      <c r="U12" s="123" t="s">
        <v>164</v>
      </c>
      <c r="V12" s="124"/>
      <c r="W12" s="125">
        <v>7030</v>
      </c>
      <c r="X12" s="126"/>
      <c r="Y12" s="261" t="s">
        <v>165</v>
      </c>
      <c r="Z12" s="108">
        <v>5770</v>
      </c>
      <c r="AA12" s="132">
        <v>15100</v>
      </c>
      <c r="AB12" s="119" t="s">
        <v>166</v>
      </c>
      <c r="AC12" s="120"/>
      <c r="AD12" s="120"/>
      <c r="AE12" s="120"/>
      <c r="AF12" s="121">
        <f t="shared" si="1"/>
        <v>0</v>
      </c>
      <c r="AG12" s="131"/>
      <c r="AH12" s="122"/>
      <c r="AI12" s="116" t="s">
        <v>39</v>
      </c>
    </row>
    <row r="13" spans="1:35" ht="15.75" customHeight="1">
      <c r="A13" s="141" t="s">
        <v>66</v>
      </c>
      <c r="B13" s="140">
        <f>SUM(G11:G14)</f>
        <v>23190</v>
      </c>
      <c r="C13" s="125">
        <v>4130</v>
      </c>
      <c r="D13" s="126"/>
      <c r="E13" s="127" t="s">
        <v>167</v>
      </c>
      <c r="F13" s="108">
        <v>1200</v>
      </c>
      <c r="G13" s="132">
        <v>2150</v>
      </c>
      <c r="H13" s="119" t="s">
        <v>168</v>
      </c>
      <c r="I13" s="120"/>
      <c r="J13" s="120"/>
      <c r="K13" s="120"/>
      <c r="L13" s="121">
        <f t="shared" si="0"/>
        <v>0</v>
      </c>
      <c r="M13" s="131"/>
      <c r="N13" s="122"/>
      <c r="O13" s="116" t="s">
        <v>39</v>
      </c>
      <c r="P13" s="2"/>
      <c r="Q13" s="117"/>
      <c r="R13" s="19"/>
      <c r="S13" s="2"/>
      <c r="T13" s="2"/>
      <c r="U13" s="123"/>
      <c r="V13" s="124"/>
      <c r="W13" s="125">
        <v>7040</v>
      </c>
      <c r="X13" s="126"/>
      <c r="Y13" s="261" t="s">
        <v>169</v>
      </c>
      <c r="Z13" s="108">
        <v>5550</v>
      </c>
      <c r="AA13" s="132">
        <v>7000</v>
      </c>
      <c r="AB13" s="119" t="s">
        <v>170</v>
      </c>
      <c r="AC13" s="120"/>
      <c r="AD13" s="120"/>
      <c r="AE13" s="120"/>
      <c r="AF13" s="121">
        <f t="shared" si="1"/>
        <v>0</v>
      </c>
      <c r="AG13" s="131"/>
      <c r="AH13" s="122"/>
      <c r="AI13" s="116" t="s">
        <v>39</v>
      </c>
    </row>
    <row r="14" spans="1:35" ht="15.75" customHeight="1">
      <c r="A14" s="143" t="s">
        <v>71</v>
      </c>
      <c r="B14" s="144">
        <f>SUM(B12:B13)</f>
        <v>39500</v>
      </c>
      <c r="C14" s="145">
        <v>4140</v>
      </c>
      <c r="D14" s="146"/>
      <c r="E14" s="147" t="s">
        <v>171</v>
      </c>
      <c r="F14" s="148">
        <v>6440</v>
      </c>
      <c r="G14" s="262">
        <v>7640</v>
      </c>
      <c r="H14" s="150" t="s">
        <v>172</v>
      </c>
      <c r="I14" s="151"/>
      <c r="J14" s="151"/>
      <c r="K14" s="151"/>
      <c r="L14" s="152">
        <f t="shared" si="0"/>
        <v>0</v>
      </c>
      <c r="M14" s="153"/>
      <c r="N14" s="170"/>
      <c r="O14" s="116" t="s">
        <v>39</v>
      </c>
      <c r="P14" s="2"/>
      <c r="Q14" s="117"/>
      <c r="R14" s="19"/>
      <c r="S14" s="2"/>
      <c r="T14" s="2"/>
      <c r="U14" s="123"/>
      <c r="V14" s="124"/>
      <c r="W14" s="125">
        <v>7050</v>
      </c>
      <c r="X14" s="126"/>
      <c r="Y14" s="261" t="s">
        <v>173</v>
      </c>
      <c r="Z14" s="108">
        <v>5570</v>
      </c>
      <c r="AA14" s="132">
        <v>8600</v>
      </c>
      <c r="AB14" s="119" t="s">
        <v>174</v>
      </c>
      <c r="AC14" s="120"/>
      <c r="AD14" s="120"/>
      <c r="AE14" s="120"/>
      <c r="AF14" s="121">
        <f t="shared" si="1"/>
        <v>0</v>
      </c>
      <c r="AG14" s="131"/>
      <c r="AH14" s="122"/>
      <c r="AI14" s="116" t="s">
        <v>39</v>
      </c>
    </row>
    <row r="15" spans="1:35" ht="15.75" customHeight="1">
      <c r="A15" s="263"/>
      <c r="B15" s="264"/>
      <c r="C15" s="159">
        <v>5020</v>
      </c>
      <c r="D15" s="160"/>
      <c r="E15" s="127" t="s">
        <v>175</v>
      </c>
      <c r="F15" s="201">
        <v>2310</v>
      </c>
      <c r="G15" s="172">
        <v>5280</v>
      </c>
      <c r="H15" s="110" t="s">
        <v>176</v>
      </c>
      <c r="I15" s="173"/>
      <c r="J15" s="173"/>
      <c r="K15" s="173"/>
      <c r="L15" s="265">
        <f t="shared" si="0"/>
        <v>0</v>
      </c>
      <c r="M15" s="164"/>
      <c r="N15" s="115"/>
      <c r="O15" s="116" t="s">
        <v>39</v>
      </c>
      <c r="P15" s="2"/>
      <c r="Q15" s="117"/>
      <c r="R15" s="19"/>
      <c r="S15" s="2"/>
      <c r="T15" s="2"/>
      <c r="U15" s="123"/>
      <c r="V15" s="124"/>
      <c r="W15" s="125">
        <v>7070</v>
      </c>
      <c r="X15" s="126"/>
      <c r="Y15" s="261" t="s">
        <v>177</v>
      </c>
      <c r="Z15" s="108">
        <v>2660</v>
      </c>
      <c r="AA15" s="132">
        <v>3800</v>
      </c>
      <c r="AB15" s="119" t="s">
        <v>178</v>
      </c>
      <c r="AC15" s="120"/>
      <c r="AD15" s="120"/>
      <c r="AE15" s="120"/>
      <c r="AF15" s="121">
        <f t="shared" si="1"/>
        <v>0</v>
      </c>
      <c r="AG15" s="131"/>
      <c r="AH15" s="122"/>
      <c r="AI15" s="116" t="s">
        <v>39</v>
      </c>
    </row>
    <row r="16" spans="1:35" ht="15.75" customHeight="1">
      <c r="A16" s="123" t="s">
        <v>179</v>
      </c>
      <c r="B16" s="124"/>
      <c r="C16" s="125">
        <v>5030</v>
      </c>
      <c r="D16" s="126"/>
      <c r="E16" s="261" t="s">
        <v>180</v>
      </c>
      <c r="F16" s="108">
        <v>1590</v>
      </c>
      <c r="G16" s="109">
        <v>3300</v>
      </c>
      <c r="H16" s="128" t="s">
        <v>181</v>
      </c>
      <c r="I16" s="129"/>
      <c r="J16" s="129"/>
      <c r="K16" s="129"/>
      <c r="L16" s="266">
        <f t="shared" si="0"/>
        <v>0</v>
      </c>
      <c r="M16" s="131"/>
      <c r="N16" s="122"/>
      <c r="O16" s="116" t="s">
        <v>39</v>
      </c>
      <c r="P16" s="2"/>
      <c r="Q16" s="117"/>
      <c r="R16" s="19"/>
      <c r="S16" s="2"/>
      <c r="T16" s="2"/>
      <c r="U16" s="123"/>
      <c r="V16" s="124"/>
      <c r="W16" s="125">
        <v>7080</v>
      </c>
      <c r="X16" s="126"/>
      <c r="Y16" s="261" t="s">
        <v>182</v>
      </c>
      <c r="Z16" s="108">
        <v>5260</v>
      </c>
      <c r="AA16" s="132">
        <v>7600</v>
      </c>
      <c r="AB16" s="119" t="s">
        <v>183</v>
      </c>
      <c r="AC16" s="120"/>
      <c r="AD16" s="120"/>
      <c r="AE16" s="120"/>
      <c r="AF16" s="121">
        <f t="shared" si="1"/>
        <v>0</v>
      </c>
      <c r="AG16" s="131"/>
      <c r="AH16" s="122"/>
      <c r="AI16" s="116" t="s">
        <v>39</v>
      </c>
    </row>
    <row r="17" spans="1:35" ht="15.75" customHeight="1">
      <c r="A17" s="123"/>
      <c r="B17" s="124"/>
      <c r="C17" s="125">
        <v>5040</v>
      </c>
      <c r="D17" s="126"/>
      <c r="E17" s="261" t="s">
        <v>184</v>
      </c>
      <c r="F17" s="108">
        <v>3910</v>
      </c>
      <c r="G17" s="109">
        <v>5910</v>
      </c>
      <c r="H17" s="128" t="s">
        <v>185</v>
      </c>
      <c r="I17" s="129"/>
      <c r="J17" s="129"/>
      <c r="K17" s="129"/>
      <c r="L17" s="266">
        <f t="shared" si="0"/>
        <v>0</v>
      </c>
      <c r="M17" s="131"/>
      <c r="N17" s="122"/>
      <c r="O17" s="116" t="s">
        <v>39</v>
      </c>
      <c r="P17" s="2"/>
      <c r="Q17" s="117"/>
      <c r="R17" s="19"/>
      <c r="S17" s="2"/>
      <c r="T17" s="2"/>
      <c r="U17" s="138" t="s">
        <v>56</v>
      </c>
      <c r="V17" s="139"/>
      <c r="W17" s="133">
        <v>7085</v>
      </c>
      <c r="X17" s="134"/>
      <c r="Y17" s="267" t="s">
        <v>186</v>
      </c>
      <c r="Z17" s="268" t="s">
        <v>187</v>
      </c>
      <c r="AA17" s="268"/>
      <c r="AB17" s="268"/>
      <c r="AC17" s="268"/>
      <c r="AD17" s="268"/>
      <c r="AE17" s="268"/>
      <c r="AF17" s="268"/>
      <c r="AG17" s="268"/>
      <c r="AH17" s="269"/>
      <c r="AI17" s="116" t="s">
        <v>39</v>
      </c>
    </row>
    <row r="18" spans="1:35" ht="15.75" customHeight="1">
      <c r="A18" s="138" t="s">
        <v>56</v>
      </c>
      <c r="B18" s="139"/>
      <c r="C18" s="125">
        <v>5050</v>
      </c>
      <c r="D18" s="126"/>
      <c r="E18" s="261" t="s">
        <v>188</v>
      </c>
      <c r="F18" s="108">
        <v>2570</v>
      </c>
      <c r="G18" s="109">
        <v>5600</v>
      </c>
      <c r="H18" s="128" t="s">
        <v>189</v>
      </c>
      <c r="I18" s="129"/>
      <c r="J18" s="129"/>
      <c r="K18" s="129"/>
      <c r="L18" s="266">
        <f t="shared" si="0"/>
        <v>0</v>
      </c>
      <c r="M18" s="131"/>
      <c r="N18" s="122"/>
      <c r="O18" s="116" t="s">
        <v>39</v>
      </c>
      <c r="P18" s="2"/>
      <c r="Q18" s="117"/>
      <c r="R18" s="19"/>
      <c r="S18" s="2"/>
      <c r="T18" s="2"/>
      <c r="U18" s="138" t="s">
        <v>61</v>
      </c>
      <c r="V18" s="140">
        <f>SUM(Z11:Z20)</f>
        <v>40810</v>
      </c>
      <c r="W18" s="133">
        <v>7090</v>
      </c>
      <c r="X18" s="134"/>
      <c r="Y18" s="267" t="s">
        <v>190</v>
      </c>
      <c r="Z18" s="268" t="s">
        <v>187</v>
      </c>
      <c r="AA18" s="268"/>
      <c r="AB18" s="268"/>
      <c r="AC18" s="268"/>
      <c r="AD18" s="268"/>
      <c r="AE18" s="268"/>
      <c r="AF18" s="268"/>
      <c r="AG18" s="268"/>
      <c r="AH18" s="269"/>
      <c r="AI18" s="116" t="s">
        <v>39</v>
      </c>
    </row>
    <row r="19" spans="1:35" ht="15.75" customHeight="1">
      <c r="A19" s="138" t="s">
        <v>61</v>
      </c>
      <c r="B19" s="140">
        <f>SUM(F15:F21)</f>
        <v>22710</v>
      </c>
      <c r="C19" s="125">
        <v>5060</v>
      </c>
      <c r="D19" s="126"/>
      <c r="E19" s="261" t="s">
        <v>191</v>
      </c>
      <c r="F19" s="108">
        <v>4520</v>
      </c>
      <c r="G19" s="109">
        <v>6500</v>
      </c>
      <c r="H19" s="128" t="s">
        <v>192</v>
      </c>
      <c r="I19" s="129"/>
      <c r="J19" s="129"/>
      <c r="K19" s="129"/>
      <c r="L19" s="266">
        <f t="shared" si="0"/>
        <v>0</v>
      </c>
      <c r="M19" s="131"/>
      <c r="N19" s="122"/>
      <c r="O19" s="116" t="s">
        <v>39</v>
      </c>
      <c r="P19" s="2"/>
      <c r="Q19" s="117"/>
      <c r="R19" s="19"/>
      <c r="S19" s="2"/>
      <c r="T19" s="2"/>
      <c r="U19" s="141" t="s">
        <v>66</v>
      </c>
      <c r="V19" s="140">
        <f>SUM(AA11:AA20)</f>
        <v>72500</v>
      </c>
      <c r="W19" s="125">
        <v>7100</v>
      </c>
      <c r="X19" s="126"/>
      <c r="Y19" s="261" t="s">
        <v>193</v>
      </c>
      <c r="Z19" s="108">
        <v>7510</v>
      </c>
      <c r="AA19" s="132">
        <v>10100</v>
      </c>
      <c r="AB19" s="270" t="s">
        <v>194</v>
      </c>
      <c r="AC19" s="120"/>
      <c r="AD19" s="120"/>
      <c r="AE19" s="120"/>
      <c r="AF19" s="121">
        <f t="shared" ref="AF19:AF24" si="2">SUM(AG19,AH19)</f>
        <v>0</v>
      </c>
      <c r="AG19" s="131"/>
      <c r="AH19" s="122"/>
      <c r="AI19" s="116" t="s">
        <v>39</v>
      </c>
    </row>
    <row r="20" spans="1:35" ht="15.75" customHeight="1">
      <c r="A20" s="141" t="s">
        <v>66</v>
      </c>
      <c r="B20" s="140">
        <f>SUM(G15:G21)</f>
        <v>46540</v>
      </c>
      <c r="C20" s="125">
        <v>5070</v>
      </c>
      <c r="D20" s="126"/>
      <c r="E20" s="261" t="s">
        <v>195</v>
      </c>
      <c r="F20" s="108">
        <v>3150</v>
      </c>
      <c r="G20" s="271">
        <v>5850</v>
      </c>
      <c r="H20" s="272" t="s">
        <v>196</v>
      </c>
      <c r="I20" s="273"/>
      <c r="J20" s="273"/>
      <c r="K20" s="273"/>
      <c r="L20" s="266">
        <f t="shared" si="0"/>
        <v>0</v>
      </c>
      <c r="M20" s="274"/>
      <c r="N20" s="122"/>
      <c r="O20" s="116" t="s">
        <v>39</v>
      </c>
      <c r="P20" s="2"/>
      <c r="Q20" s="117"/>
      <c r="R20" s="19"/>
      <c r="S20" s="2"/>
      <c r="T20" s="2"/>
      <c r="U20" s="143" t="s">
        <v>71</v>
      </c>
      <c r="V20" s="144">
        <f>SUM(V18:V19)</f>
        <v>113310</v>
      </c>
      <c r="W20" s="145">
        <v>7110</v>
      </c>
      <c r="X20" s="146"/>
      <c r="Y20" s="275" t="s">
        <v>197</v>
      </c>
      <c r="Z20" s="148">
        <v>5740</v>
      </c>
      <c r="AA20" s="262">
        <v>7300</v>
      </c>
      <c r="AB20" s="166" t="s">
        <v>198</v>
      </c>
      <c r="AC20" s="151"/>
      <c r="AD20" s="151"/>
      <c r="AE20" s="151"/>
      <c r="AF20" s="152">
        <f t="shared" si="2"/>
        <v>0</v>
      </c>
      <c r="AG20" s="153"/>
      <c r="AH20" s="170"/>
      <c r="AI20" s="116" t="s">
        <v>39</v>
      </c>
    </row>
    <row r="21" spans="1:35" ht="15.75" customHeight="1">
      <c r="A21" s="143" t="s">
        <v>71</v>
      </c>
      <c r="B21" s="144">
        <f>SUM(B19:B20)</f>
        <v>69250</v>
      </c>
      <c r="C21" s="145">
        <v>5080</v>
      </c>
      <c r="D21" s="146"/>
      <c r="E21" s="275" t="s">
        <v>199</v>
      </c>
      <c r="F21" s="148">
        <v>4660</v>
      </c>
      <c r="G21" s="165">
        <v>14100</v>
      </c>
      <c r="H21" s="166" t="s">
        <v>200</v>
      </c>
      <c r="I21" s="167"/>
      <c r="J21" s="167"/>
      <c r="K21" s="167"/>
      <c r="L21" s="276">
        <f t="shared" si="0"/>
        <v>0</v>
      </c>
      <c r="M21" s="153"/>
      <c r="N21" s="170"/>
      <c r="O21" s="116" t="s">
        <v>39</v>
      </c>
      <c r="P21" s="2"/>
      <c r="Q21" s="117"/>
      <c r="R21" s="19"/>
      <c r="S21" s="2"/>
      <c r="T21" s="2"/>
      <c r="U21" s="123" t="s">
        <v>201</v>
      </c>
      <c r="V21" s="277"/>
      <c r="W21" s="159">
        <v>8010</v>
      </c>
      <c r="X21" s="160"/>
      <c r="Y21" s="127" t="s">
        <v>202</v>
      </c>
      <c r="Z21" s="201">
        <v>1250</v>
      </c>
      <c r="AA21" s="278">
        <v>1550</v>
      </c>
      <c r="AB21" s="161" t="s">
        <v>203</v>
      </c>
      <c r="AC21" s="162"/>
      <c r="AD21" s="162"/>
      <c r="AE21" s="162"/>
      <c r="AF21" s="163">
        <f t="shared" si="2"/>
        <v>0</v>
      </c>
      <c r="AG21" s="164"/>
      <c r="AH21" s="115"/>
      <c r="AI21" s="116" t="s">
        <v>39</v>
      </c>
    </row>
    <row r="22" spans="1:35" ht="15.75" customHeight="1">
      <c r="A22" s="279" t="s">
        <v>204</v>
      </c>
      <c r="B22" s="280"/>
      <c r="C22" s="159">
        <v>5090</v>
      </c>
      <c r="D22" s="160"/>
      <c r="E22" s="127" t="s">
        <v>205</v>
      </c>
      <c r="F22" s="201">
        <v>5370</v>
      </c>
      <c r="G22" s="172">
        <v>7050</v>
      </c>
      <c r="H22" s="110" t="s">
        <v>206</v>
      </c>
      <c r="I22" s="173"/>
      <c r="J22" s="173"/>
      <c r="K22" s="173"/>
      <c r="L22" s="265">
        <f t="shared" si="0"/>
        <v>0</v>
      </c>
      <c r="M22" s="164"/>
      <c r="N22" s="115"/>
      <c r="O22" s="116" t="s">
        <v>39</v>
      </c>
      <c r="P22" s="2"/>
      <c r="Q22" s="117"/>
      <c r="R22" s="19"/>
      <c r="S22" s="2"/>
      <c r="T22" s="2"/>
      <c r="U22" s="138" t="s">
        <v>61</v>
      </c>
      <c r="V22" s="140">
        <f>SUM(Z21:Z24)</f>
        <v>7970</v>
      </c>
      <c r="W22" s="125">
        <v>8020</v>
      </c>
      <c r="X22" s="126"/>
      <c r="Y22" s="261" t="s">
        <v>207</v>
      </c>
      <c r="Z22" s="108">
        <v>3040</v>
      </c>
      <c r="AA22" s="132">
        <v>3600</v>
      </c>
      <c r="AB22" s="119" t="s">
        <v>208</v>
      </c>
      <c r="AC22" s="120"/>
      <c r="AD22" s="120"/>
      <c r="AE22" s="120"/>
      <c r="AF22" s="121">
        <f t="shared" si="2"/>
        <v>0</v>
      </c>
      <c r="AG22" s="131"/>
      <c r="AH22" s="122"/>
      <c r="AI22" s="116" t="s">
        <v>39</v>
      </c>
    </row>
    <row r="23" spans="1:35" ht="15.75" customHeight="1">
      <c r="A23" s="138" t="s">
        <v>56</v>
      </c>
      <c r="B23" s="139"/>
      <c r="C23" s="125">
        <v>5100</v>
      </c>
      <c r="D23" s="126"/>
      <c r="E23" s="261" t="s">
        <v>209</v>
      </c>
      <c r="F23" s="108">
        <v>4520</v>
      </c>
      <c r="G23" s="109">
        <v>6000</v>
      </c>
      <c r="H23" s="128" t="s">
        <v>210</v>
      </c>
      <c r="I23" s="129"/>
      <c r="J23" s="129"/>
      <c r="K23" s="129"/>
      <c r="L23" s="266">
        <f t="shared" si="0"/>
        <v>0</v>
      </c>
      <c r="M23" s="131"/>
      <c r="N23" s="122"/>
      <c r="O23" s="116" t="s">
        <v>39</v>
      </c>
      <c r="P23" s="2"/>
      <c r="Q23" s="117"/>
      <c r="R23" s="19"/>
      <c r="S23" s="2"/>
      <c r="T23" s="2"/>
      <c r="U23" s="141" t="s">
        <v>66</v>
      </c>
      <c r="V23" s="140">
        <f>SUM(AA21:AA24)</f>
        <v>8900</v>
      </c>
      <c r="W23" s="125">
        <v>8030</v>
      </c>
      <c r="X23" s="126"/>
      <c r="Y23" s="261" t="s">
        <v>211</v>
      </c>
      <c r="Z23" s="108">
        <v>3040</v>
      </c>
      <c r="AA23" s="132">
        <v>3750</v>
      </c>
      <c r="AB23" s="270" t="s">
        <v>212</v>
      </c>
      <c r="AC23" s="120"/>
      <c r="AD23" s="120"/>
      <c r="AE23" s="120"/>
      <c r="AF23" s="121">
        <f t="shared" si="2"/>
        <v>0</v>
      </c>
      <c r="AG23" s="131"/>
      <c r="AH23" s="122"/>
      <c r="AI23" s="116" t="s">
        <v>39</v>
      </c>
    </row>
    <row r="24" spans="1:35" ht="15.75" customHeight="1">
      <c r="A24" s="138" t="s">
        <v>61</v>
      </c>
      <c r="B24" s="140">
        <f>SUM(F22:F26)</f>
        <v>23270</v>
      </c>
      <c r="C24" s="125">
        <v>5110</v>
      </c>
      <c r="D24" s="126"/>
      <c r="E24" s="261" t="s">
        <v>213</v>
      </c>
      <c r="F24" s="108">
        <v>2430</v>
      </c>
      <c r="G24" s="109">
        <v>5170</v>
      </c>
      <c r="H24" s="128" t="s">
        <v>214</v>
      </c>
      <c r="I24" s="129"/>
      <c r="J24" s="129"/>
      <c r="K24" s="129"/>
      <c r="L24" s="266">
        <f t="shared" si="0"/>
        <v>0</v>
      </c>
      <c r="M24" s="131"/>
      <c r="N24" s="122"/>
      <c r="O24" s="116" t="s">
        <v>39</v>
      </c>
      <c r="P24" s="2"/>
      <c r="Q24" s="117"/>
      <c r="R24" s="19"/>
      <c r="S24" s="2"/>
      <c r="T24" s="2"/>
      <c r="U24" s="143" t="s">
        <v>71</v>
      </c>
      <c r="V24" s="144">
        <f>SUM(V22:V23)</f>
        <v>16870</v>
      </c>
      <c r="W24" s="145">
        <v>8035</v>
      </c>
      <c r="X24" s="146"/>
      <c r="Y24" s="275" t="s">
        <v>215</v>
      </c>
      <c r="Z24" s="148">
        <v>640</v>
      </c>
      <c r="AA24" s="149">
        <v>0</v>
      </c>
      <c r="AB24" s="166" t="s">
        <v>216</v>
      </c>
      <c r="AC24" s="151"/>
      <c r="AD24" s="151"/>
      <c r="AE24" s="151"/>
      <c r="AF24" s="152">
        <f t="shared" si="2"/>
        <v>0</v>
      </c>
      <c r="AG24" s="153"/>
      <c r="AH24" s="154"/>
      <c r="AI24" s="116" t="s">
        <v>39</v>
      </c>
    </row>
    <row r="25" spans="1:35" ht="15.75" customHeight="1">
      <c r="A25" s="141" t="s">
        <v>66</v>
      </c>
      <c r="B25" s="140">
        <f>SUM(G22:G26)</f>
        <v>29020</v>
      </c>
      <c r="C25" s="125">
        <v>5111</v>
      </c>
      <c r="D25" s="126"/>
      <c r="E25" s="261" t="s">
        <v>217</v>
      </c>
      <c r="F25" s="108">
        <v>4880</v>
      </c>
      <c r="G25" s="109">
        <v>5200</v>
      </c>
      <c r="H25" s="128" t="s">
        <v>218</v>
      </c>
      <c r="I25" s="129"/>
      <c r="J25" s="129"/>
      <c r="K25" s="129"/>
      <c r="L25" s="266">
        <f t="shared" si="0"/>
        <v>0</v>
      </c>
      <c r="M25" s="131"/>
      <c r="N25" s="122"/>
      <c r="O25" s="116" t="s">
        <v>39</v>
      </c>
      <c r="P25" s="2"/>
      <c r="Q25" s="117"/>
      <c r="R25" s="19"/>
      <c r="S25" s="2"/>
      <c r="T25" s="2"/>
      <c r="U25" s="123" t="s">
        <v>219</v>
      </c>
      <c r="V25" s="277"/>
      <c r="W25" s="159">
        <v>8090</v>
      </c>
      <c r="X25" s="160"/>
      <c r="Y25" s="127" t="s">
        <v>220</v>
      </c>
      <c r="Z25" s="201">
        <v>3540</v>
      </c>
      <c r="AA25" s="278">
        <v>2620</v>
      </c>
      <c r="AB25" s="161" t="s">
        <v>221</v>
      </c>
      <c r="AC25" s="162"/>
      <c r="AD25" s="162"/>
      <c r="AE25" s="162"/>
      <c r="AF25" s="163">
        <f>SUM(AG25,AH25)</f>
        <v>0</v>
      </c>
      <c r="AG25" s="164"/>
      <c r="AH25" s="115"/>
      <c r="AI25" s="116" t="s">
        <v>39</v>
      </c>
    </row>
    <row r="26" spans="1:35" ht="15.75" customHeight="1">
      <c r="A26" s="143" t="s">
        <v>71</v>
      </c>
      <c r="B26" s="144">
        <f>SUM(B24:B25)</f>
        <v>52290</v>
      </c>
      <c r="C26" s="145">
        <v>5120</v>
      </c>
      <c r="D26" s="146"/>
      <c r="E26" s="275" t="s">
        <v>222</v>
      </c>
      <c r="F26" s="148">
        <v>6070</v>
      </c>
      <c r="G26" s="165">
        <v>5600</v>
      </c>
      <c r="H26" s="166" t="s">
        <v>223</v>
      </c>
      <c r="I26" s="167"/>
      <c r="J26" s="167"/>
      <c r="K26" s="167"/>
      <c r="L26" s="276">
        <f t="shared" si="0"/>
        <v>0</v>
      </c>
      <c r="M26" s="153"/>
      <c r="N26" s="170"/>
      <c r="O26" s="116" t="s">
        <v>39</v>
      </c>
      <c r="P26" s="2"/>
      <c r="Q26" s="117"/>
      <c r="R26" s="19"/>
      <c r="S26" s="2"/>
      <c r="T26" s="2"/>
      <c r="U26" s="138" t="s">
        <v>61</v>
      </c>
      <c r="V26" s="140">
        <f>SUM(Z25:Z28)</f>
        <v>10540</v>
      </c>
      <c r="W26" s="125">
        <v>8100</v>
      </c>
      <c r="X26" s="126"/>
      <c r="Y26" s="261" t="s">
        <v>224</v>
      </c>
      <c r="Z26" s="108">
        <v>2800</v>
      </c>
      <c r="AA26" s="132">
        <v>3430</v>
      </c>
      <c r="AB26" s="119" t="s">
        <v>225</v>
      </c>
      <c r="AC26" s="120"/>
      <c r="AD26" s="120"/>
      <c r="AE26" s="120"/>
      <c r="AF26" s="121">
        <f>SUM(AG26,AH26)</f>
        <v>0</v>
      </c>
      <c r="AG26" s="131"/>
      <c r="AH26" s="122"/>
      <c r="AI26" s="116" t="s">
        <v>39</v>
      </c>
    </row>
    <row r="27" spans="1:35" ht="15.75" customHeight="1">
      <c r="A27" s="123" t="s">
        <v>226</v>
      </c>
      <c r="B27" s="124"/>
      <c r="C27" s="159">
        <v>6010</v>
      </c>
      <c r="D27" s="160"/>
      <c r="E27" s="127" t="s">
        <v>227</v>
      </c>
      <c r="F27" s="201">
        <v>5510</v>
      </c>
      <c r="G27" s="172">
        <v>10100</v>
      </c>
      <c r="H27" s="110" t="s">
        <v>228</v>
      </c>
      <c r="I27" s="173"/>
      <c r="J27" s="173"/>
      <c r="K27" s="173"/>
      <c r="L27" s="265">
        <f t="shared" si="0"/>
        <v>0</v>
      </c>
      <c r="M27" s="164"/>
      <c r="N27" s="115"/>
      <c r="O27" s="116" t="s">
        <v>39</v>
      </c>
      <c r="P27" s="2"/>
      <c r="Q27" s="117"/>
      <c r="R27" s="19"/>
      <c r="S27" s="2"/>
      <c r="T27" s="2"/>
      <c r="U27" s="141" t="s">
        <v>66</v>
      </c>
      <c r="V27" s="140">
        <f>SUM(AA25:AA28)</f>
        <v>11640</v>
      </c>
      <c r="W27" s="125">
        <v>8110</v>
      </c>
      <c r="X27" s="126"/>
      <c r="Y27" s="261" t="s">
        <v>229</v>
      </c>
      <c r="Z27" s="108">
        <v>1150</v>
      </c>
      <c r="AA27" s="132">
        <v>1210</v>
      </c>
      <c r="AB27" s="270" t="s">
        <v>230</v>
      </c>
      <c r="AC27" s="120"/>
      <c r="AD27" s="120"/>
      <c r="AE27" s="120"/>
      <c r="AF27" s="121">
        <f>SUM(AG27,AH27)</f>
        <v>0</v>
      </c>
      <c r="AG27" s="131"/>
      <c r="AH27" s="122"/>
      <c r="AI27" s="116" t="s">
        <v>39</v>
      </c>
    </row>
    <row r="28" spans="1:35" ht="15.75" customHeight="1" thickBot="1">
      <c r="A28" s="123"/>
      <c r="B28" s="124"/>
      <c r="C28" s="125">
        <v>6020</v>
      </c>
      <c r="D28" s="126"/>
      <c r="E28" s="261" t="s">
        <v>231</v>
      </c>
      <c r="F28" s="108">
        <v>3770</v>
      </c>
      <c r="G28" s="109">
        <v>7500</v>
      </c>
      <c r="H28" s="128" t="s">
        <v>232</v>
      </c>
      <c r="I28" s="129"/>
      <c r="J28" s="129"/>
      <c r="K28" s="129"/>
      <c r="L28" s="266">
        <f t="shared" si="0"/>
        <v>0</v>
      </c>
      <c r="M28" s="131"/>
      <c r="N28" s="122"/>
      <c r="O28" s="116" t="s">
        <v>39</v>
      </c>
      <c r="P28" s="2"/>
      <c r="Q28" s="117"/>
      <c r="R28" s="19"/>
      <c r="S28" s="2"/>
      <c r="T28" s="2"/>
      <c r="U28" s="179" t="s">
        <v>71</v>
      </c>
      <c r="V28" s="180">
        <f>SUM(V26:V27)</f>
        <v>22180</v>
      </c>
      <c r="W28" s="181">
        <v>8120</v>
      </c>
      <c r="X28" s="182"/>
      <c r="Y28" s="281" t="s">
        <v>233</v>
      </c>
      <c r="Z28" s="184">
        <v>3050</v>
      </c>
      <c r="AA28" s="185">
        <v>4380</v>
      </c>
      <c r="AB28" s="209" t="s">
        <v>234</v>
      </c>
      <c r="AC28" s="187"/>
      <c r="AD28" s="187"/>
      <c r="AE28" s="187"/>
      <c r="AF28" s="188">
        <f>SUM(AG28,AH28)</f>
        <v>0</v>
      </c>
      <c r="AG28" s="189"/>
      <c r="AH28" s="190"/>
      <c r="AI28" s="116" t="s">
        <v>39</v>
      </c>
    </row>
    <row r="29" spans="1:35" ht="15.75" customHeight="1">
      <c r="A29" s="123"/>
      <c r="B29" s="124"/>
      <c r="C29" s="133">
        <v>6030</v>
      </c>
      <c r="D29" s="134"/>
      <c r="E29" s="282" t="s">
        <v>235</v>
      </c>
      <c r="F29" s="268" t="s">
        <v>236</v>
      </c>
      <c r="G29" s="268"/>
      <c r="H29" s="268"/>
      <c r="I29" s="268"/>
      <c r="J29" s="268"/>
      <c r="K29" s="268"/>
      <c r="L29" s="268"/>
      <c r="M29" s="268"/>
      <c r="N29" s="269"/>
      <c r="O29" s="116" t="s">
        <v>39</v>
      </c>
      <c r="P29" s="2"/>
      <c r="Q29" s="117"/>
      <c r="R29" s="19"/>
      <c r="S29" s="2"/>
      <c r="T29" s="2"/>
      <c r="U29" s="2" t="s">
        <v>237</v>
      </c>
      <c r="V29"/>
      <c r="W29"/>
      <c r="X29"/>
      <c r="Y29"/>
      <c r="Z29"/>
      <c r="AA29"/>
      <c r="AB29"/>
      <c r="AC29"/>
      <c r="AD29"/>
      <c r="AE29"/>
      <c r="AF29"/>
      <c r="AG29"/>
      <c r="AH29"/>
      <c r="AI29" s="116"/>
    </row>
    <row r="30" spans="1:35" ht="15.75" customHeight="1">
      <c r="A30" s="123"/>
      <c r="B30" s="124"/>
      <c r="C30" s="133">
        <v>6040</v>
      </c>
      <c r="D30" s="134"/>
      <c r="E30" s="267" t="s">
        <v>238</v>
      </c>
      <c r="F30" s="268" t="s">
        <v>239</v>
      </c>
      <c r="G30" s="268"/>
      <c r="H30" s="268"/>
      <c r="I30" s="268"/>
      <c r="J30" s="268"/>
      <c r="K30" s="268"/>
      <c r="L30" s="268"/>
      <c r="M30" s="268"/>
      <c r="N30" s="269"/>
      <c r="O30" s="116" t="s">
        <v>39</v>
      </c>
      <c r="P30" s="2"/>
      <c r="Q30" s="117"/>
      <c r="R30" s="19"/>
      <c r="S30" s="2"/>
      <c r="T30" s="283"/>
      <c r="U30" s="284"/>
      <c r="V30" s="285"/>
      <c r="W30" s="285"/>
      <c r="X30" s="285"/>
      <c r="Y30" s="285"/>
      <c r="Z30" s="285"/>
      <c r="AA30" s="285"/>
      <c r="AB30" s="285"/>
      <c r="AC30" s="285"/>
      <c r="AD30" s="285"/>
      <c r="AE30" s="285"/>
      <c r="AF30" s="285"/>
      <c r="AG30" s="285"/>
      <c r="AH30" s="285"/>
      <c r="AI30" s="116"/>
    </row>
    <row r="31" spans="1:35" ht="15.75" customHeight="1">
      <c r="A31" s="123"/>
      <c r="B31" s="124"/>
      <c r="C31" s="125">
        <v>6041</v>
      </c>
      <c r="D31" s="126"/>
      <c r="E31" s="261" t="s">
        <v>240</v>
      </c>
      <c r="F31" s="108">
        <v>6300</v>
      </c>
      <c r="G31" s="109">
        <v>13200</v>
      </c>
      <c r="H31" s="128" t="s">
        <v>241</v>
      </c>
      <c r="I31" s="129"/>
      <c r="J31" s="129"/>
      <c r="K31" s="129"/>
      <c r="L31" s="266">
        <f t="shared" ref="L31:L36" si="3">SUM(M31,N31)</f>
        <v>0</v>
      </c>
      <c r="M31" s="131"/>
      <c r="N31" s="122"/>
      <c r="O31" s="116" t="s">
        <v>39</v>
      </c>
      <c r="P31" s="2"/>
      <c r="Q31" s="117"/>
      <c r="R31" s="19"/>
      <c r="S31" s="2"/>
      <c r="T31" s="2"/>
      <c r="U31" s="2"/>
      <c r="V31" s="285"/>
      <c r="AI31" s="116"/>
    </row>
    <row r="32" spans="1:35" ht="15.75" customHeight="1">
      <c r="A32" s="123"/>
      <c r="B32" s="124"/>
      <c r="C32" s="125">
        <v>6060</v>
      </c>
      <c r="D32" s="126"/>
      <c r="E32" s="261" t="s">
        <v>242</v>
      </c>
      <c r="F32" s="108">
        <v>4010</v>
      </c>
      <c r="G32" s="109">
        <v>12100</v>
      </c>
      <c r="H32" s="128" t="s">
        <v>243</v>
      </c>
      <c r="I32" s="129"/>
      <c r="J32" s="129"/>
      <c r="K32" s="129"/>
      <c r="L32" s="266">
        <f t="shared" si="3"/>
        <v>0</v>
      </c>
      <c r="M32" s="131"/>
      <c r="N32" s="122"/>
      <c r="O32" s="116" t="s">
        <v>39</v>
      </c>
      <c r="P32" s="2"/>
      <c r="Q32" s="117"/>
      <c r="R32" s="19"/>
      <c r="S32" s="2"/>
      <c r="T32" s="2"/>
      <c r="U32" s="284"/>
      <c r="V32" s="285"/>
      <c r="AI32" s="116"/>
    </row>
    <row r="33" spans="1:35" ht="15" customHeight="1">
      <c r="A33" s="138" t="s">
        <v>56</v>
      </c>
      <c r="B33" s="139"/>
      <c r="C33" s="125">
        <v>6070</v>
      </c>
      <c r="D33" s="126"/>
      <c r="E33" s="261" t="s">
        <v>244</v>
      </c>
      <c r="F33" s="108">
        <v>6840</v>
      </c>
      <c r="G33" s="271">
        <v>15700</v>
      </c>
      <c r="H33" s="272" t="s">
        <v>245</v>
      </c>
      <c r="I33" s="273"/>
      <c r="J33" s="273"/>
      <c r="K33" s="273"/>
      <c r="L33" s="286">
        <f t="shared" si="3"/>
        <v>0</v>
      </c>
      <c r="M33" s="274"/>
      <c r="N33" s="122"/>
      <c r="O33" s="116" t="s">
        <v>39</v>
      </c>
      <c r="P33" s="2"/>
      <c r="Q33" s="117"/>
      <c r="R33" s="19"/>
      <c r="S33" s="2"/>
      <c r="T33" s="2"/>
      <c r="AI33" s="116"/>
    </row>
    <row r="34" spans="1:35" ht="15" customHeight="1">
      <c r="A34" s="138" t="s">
        <v>61</v>
      </c>
      <c r="B34" s="140">
        <f>SUM(F27:F36)</f>
        <v>34980</v>
      </c>
      <c r="C34" s="125">
        <v>6090</v>
      </c>
      <c r="D34" s="287"/>
      <c r="E34" s="261" t="s">
        <v>246</v>
      </c>
      <c r="F34" s="108">
        <v>2360</v>
      </c>
      <c r="G34" s="109">
        <v>5350</v>
      </c>
      <c r="H34" s="128" t="s">
        <v>247</v>
      </c>
      <c r="I34" s="129"/>
      <c r="J34" s="129"/>
      <c r="K34" s="129"/>
      <c r="L34" s="266">
        <f t="shared" si="3"/>
        <v>0</v>
      </c>
      <c r="M34" s="131"/>
      <c r="N34" s="122"/>
      <c r="O34" s="116" t="s">
        <v>39</v>
      </c>
      <c r="P34" s="2"/>
      <c r="Q34" s="117"/>
      <c r="R34" s="19"/>
      <c r="S34" s="2"/>
      <c r="T34" s="2"/>
      <c r="AI34" s="116"/>
    </row>
    <row r="35" spans="1:35" ht="15" customHeight="1">
      <c r="A35" s="141" t="s">
        <v>66</v>
      </c>
      <c r="B35" s="140">
        <f>SUM(G27:G36)</f>
        <v>73180</v>
      </c>
      <c r="C35" s="125">
        <v>6100</v>
      </c>
      <c r="D35" s="287"/>
      <c r="E35" s="261" t="s">
        <v>248</v>
      </c>
      <c r="F35" s="108">
        <v>3910</v>
      </c>
      <c r="G35" s="109">
        <v>6380</v>
      </c>
      <c r="H35" s="128" t="s">
        <v>249</v>
      </c>
      <c r="I35" s="129"/>
      <c r="J35" s="129"/>
      <c r="K35" s="129"/>
      <c r="L35" s="266">
        <f t="shared" si="3"/>
        <v>0</v>
      </c>
      <c r="M35" s="131"/>
      <c r="N35" s="122"/>
      <c r="O35" s="116" t="s">
        <v>39</v>
      </c>
      <c r="P35" s="2"/>
      <c r="Q35" s="2"/>
      <c r="R35" s="2"/>
      <c r="S35" s="2"/>
      <c r="T35" s="2"/>
      <c r="V35" s="2"/>
      <c r="W35" s="2"/>
      <c r="X35" s="2"/>
      <c r="Y35" s="2"/>
      <c r="Z35" s="2"/>
      <c r="AA35" s="2"/>
      <c r="AB35" s="2"/>
      <c r="AC35" s="2"/>
      <c r="AD35" s="2"/>
      <c r="AE35" s="2"/>
      <c r="AF35" s="2"/>
      <c r="AG35" s="2"/>
      <c r="AH35" s="2"/>
      <c r="AI35" s="2"/>
    </row>
    <row r="36" spans="1:35" ht="15" customHeight="1" thickBot="1">
      <c r="A36" s="179" t="s">
        <v>71</v>
      </c>
      <c r="B36" s="180">
        <f>SUM(B34:B35)</f>
        <v>108160</v>
      </c>
      <c r="C36" s="181">
        <v>6110</v>
      </c>
      <c r="D36" s="288"/>
      <c r="E36" s="281" t="s">
        <v>250</v>
      </c>
      <c r="F36" s="184">
        <v>2280</v>
      </c>
      <c r="G36" s="208">
        <v>2850</v>
      </c>
      <c r="H36" s="209" t="s">
        <v>251</v>
      </c>
      <c r="I36" s="210"/>
      <c r="J36" s="210"/>
      <c r="K36" s="210"/>
      <c r="L36" s="289">
        <f t="shared" si="3"/>
        <v>0</v>
      </c>
      <c r="M36" s="189"/>
      <c r="N36" s="190"/>
      <c r="O36" s="116" t="s">
        <v>39</v>
      </c>
      <c r="P36" s="2"/>
      <c r="Q36" s="2"/>
      <c r="R36" s="2"/>
      <c r="S36" s="2"/>
      <c r="T36" s="2"/>
      <c r="U36" s="2"/>
      <c r="V36" s="2"/>
      <c r="X36" s="2"/>
      <c r="Y36" s="2"/>
      <c r="Z36" s="2"/>
      <c r="AA36" s="2"/>
      <c r="AB36" s="2"/>
      <c r="AC36" s="2"/>
      <c r="AD36" s="2"/>
      <c r="AE36" s="2"/>
      <c r="AF36" s="2"/>
      <c r="AG36" s="2"/>
      <c r="AH36" s="2"/>
      <c r="AI36" s="2"/>
    </row>
    <row r="37" spans="1:35" ht="15" customHeight="1">
      <c r="A37" s="290"/>
      <c r="B37" s="291"/>
      <c r="C37" s="292"/>
      <c r="D37" s="292"/>
      <c r="E37" s="80"/>
      <c r="F37" s="293"/>
      <c r="G37" s="206"/>
      <c r="H37" s="117"/>
      <c r="I37" s="117"/>
      <c r="J37" s="117"/>
      <c r="K37" s="117"/>
      <c r="L37" s="15"/>
      <c r="M37" s="15"/>
      <c r="N37" s="117"/>
      <c r="O37" s="215"/>
      <c r="P37" s="215"/>
      <c r="Q37"/>
      <c r="R37" s="216"/>
      <c r="S37"/>
      <c r="X37" s="1"/>
      <c r="Y37" s="1"/>
      <c r="Z37" s="2"/>
      <c r="AA37" s="19"/>
      <c r="AB37" s="2"/>
      <c r="AC37" s="2"/>
      <c r="AD37" s="80"/>
      <c r="AE37" s="213"/>
      <c r="AF37" s="2"/>
      <c r="AG37" s="2"/>
      <c r="AH37" s="2"/>
      <c r="AI37" s="2"/>
    </row>
    <row r="38" spans="1:35" ht="17.399999999999999" hidden="1" customHeight="1">
      <c r="A38" s="2"/>
      <c r="B38" s="2"/>
      <c r="C38" s="2"/>
      <c r="D38" s="2"/>
      <c r="E38" s="2"/>
      <c r="F38" s="2"/>
      <c r="G38" s="2"/>
      <c r="H38" s="2"/>
      <c r="I38" s="2"/>
      <c r="J38" s="2"/>
      <c r="K38" s="2"/>
      <c r="L38" s="2"/>
      <c r="M38" s="2"/>
      <c r="N38" s="2"/>
      <c r="O38" s="2"/>
      <c r="P38" s="2"/>
      <c r="Q38" s="2"/>
      <c r="R38" s="2"/>
      <c r="S38" s="2"/>
      <c r="T38" s="2"/>
      <c r="U38" s="2"/>
      <c r="V38" s="2"/>
      <c r="X38" s="2"/>
      <c r="Y38" s="2"/>
      <c r="Z38" s="2"/>
      <c r="AA38" s="2"/>
      <c r="AB38" s="2"/>
      <c r="AC38" s="2"/>
      <c r="AD38" s="80"/>
      <c r="AE38" s="80"/>
      <c r="AF38" s="213"/>
      <c r="AG38" s="213"/>
      <c r="AH38" s="80"/>
      <c r="AI38" s="2"/>
    </row>
    <row r="39" spans="1:35" ht="17.399999999999999" hidden="1" customHeight="1">
      <c r="A39" s="2"/>
      <c r="B39" s="2"/>
      <c r="C39" s="2"/>
      <c r="D39" s="2"/>
      <c r="E39" s="2"/>
      <c r="F39" s="2"/>
      <c r="G39" s="2"/>
      <c r="H39" s="2"/>
      <c r="I39" s="2"/>
      <c r="J39" s="2"/>
      <c r="K39" s="2"/>
      <c r="L39" s="2"/>
      <c r="M39" s="2"/>
      <c r="N39" s="2"/>
      <c r="O39" s="2"/>
      <c r="P39" s="2"/>
      <c r="Q39" s="2"/>
      <c r="R39" s="2"/>
      <c r="S39" s="2"/>
      <c r="T39" s="2"/>
      <c r="U39" s="2"/>
      <c r="V39" s="2"/>
      <c r="X39" s="2"/>
      <c r="Y39" s="2"/>
      <c r="Z39" s="2"/>
      <c r="AA39" s="2"/>
      <c r="AB39" s="2"/>
      <c r="AC39" s="2"/>
      <c r="AD39" s="80"/>
      <c r="AE39" s="80"/>
      <c r="AF39" s="213"/>
      <c r="AG39" s="213"/>
      <c r="AH39" s="80"/>
      <c r="AI39" s="2"/>
    </row>
    <row r="40" spans="1:35" ht="15.75" customHeight="1">
      <c r="A40" s="217" t="s">
        <v>136</v>
      </c>
      <c r="B40" s="218"/>
      <c r="C40" s="218"/>
      <c r="D40" s="218"/>
      <c r="E40" s="218"/>
      <c r="F40" s="218"/>
      <c r="G40" s="218"/>
      <c r="H40" s="218"/>
      <c r="I40" s="218"/>
      <c r="J40" s="218"/>
      <c r="K40" s="218"/>
      <c r="L40" s="218"/>
      <c r="M40" s="218"/>
      <c r="N40" s="219"/>
      <c r="O40" s="2"/>
      <c r="P40" s="2"/>
      <c r="Q40" s="2"/>
      <c r="R40" s="2"/>
      <c r="S40" s="2"/>
      <c r="T40" s="2"/>
      <c r="U40" s="2"/>
      <c r="V40" s="2"/>
      <c r="AI40" s="1"/>
    </row>
    <row r="41" spans="1:35" ht="15.75" customHeight="1">
      <c r="A41" s="217" t="s">
        <v>137</v>
      </c>
      <c r="B41" s="80"/>
      <c r="C41" s="1"/>
      <c r="D41" s="1"/>
      <c r="E41" s="1"/>
      <c r="F41" s="1"/>
      <c r="G41" s="1"/>
      <c r="H41" s="1"/>
      <c r="I41" s="1"/>
      <c r="J41" s="1"/>
      <c r="K41" s="1"/>
      <c r="L41" s="1"/>
      <c r="M41" s="2"/>
      <c r="N41" s="2"/>
      <c r="O41" s="2"/>
      <c r="P41" s="2"/>
      <c r="Q41" s="2"/>
      <c r="R41" s="2"/>
      <c r="S41" s="2"/>
      <c r="T41" s="2"/>
      <c r="U41" s="2"/>
      <c r="V41" s="2"/>
      <c r="AI41" s="1"/>
    </row>
    <row r="42" spans="1:35" ht="15.75" customHeight="1">
      <c r="A42" s="157" t="s">
        <v>252</v>
      </c>
      <c r="B42" s="218"/>
      <c r="C42" s="218"/>
      <c r="D42" s="218"/>
      <c r="E42" s="218"/>
      <c r="F42" s="218"/>
      <c r="G42" s="218"/>
      <c r="H42" s="218"/>
      <c r="I42" s="218"/>
      <c r="J42" s="218"/>
      <c r="K42" s="218"/>
      <c r="L42" s="218"/>
      <c r="M42" s="218"/>
      <c r="N42" s="219"/>
      <c r="O42" s="2"/>
      <c r="P42" s="2"/>
      <c r="Q42" s="2"/>
      <c r="R42" s="2"/>
      <c r="S42" s="2"/>
      <c r="T42" s="2"/>
      <c r="U42" s="2"/>
      <c r="V42" s="2"/>
      <c r="AI42" s="1"/>
    </row>
    <row r="43" spans="1:35" ht="15.75" customHeight="1">
      <c r="A43" s="157" t="s">
        <v>139</v>
      </c>
      <c r="B43" s="1"/>
      <c r="C43" s="80"/>
      <c r="D43" s="80"/>
      <c r="E43" s="80"/>
      <c r="F43" s="294"/>
      <c r="G43" s="117"/>
      <c r="H43" s="117"/>
      <c r="I43" s="19"/>
      <c r="J43" s="1"/>
      <c r="K43" s="1"/>
      <c r="L43" s="80"/>
      <c r="M43" s="2"/>
      <c r="N43" s="2"/>
      <c r="O43" s="2"/>
      <c r="P43" s="2"/>
      <c r="Q43" s="2"/>
      <c r="R43" s="2"/>
      <c r="S43" s="2"/>
      <c r="T43" s="2"/>
      <c r="U43" s="2"/>
      <c r="V43" s="2"/>
      <c r="AI43" s="1"/>
    </row>
    <row r="44" spans="1:35" ht="14.4">
      <c r="A44" s="157" t="s">
        <v>253</v>
      </c>
      <c r="B44" s="80"/>
      <c r="C44" s="80"/>
      <c r="D44" s="80"/>
      <c r="E44" s="80"/>
      <c r="F44" s="294"/>
      <c r="G44" s="117"/>
      <c r="H44" s="117"/>
      <c r="I44" s="15"/>
      <c r="J44" s="15"/>
      <c r="K44" s="15"/>
      <c r="L44" s="15"/>
      <c r="M44" s="2"/>
      <c r="N44" s="2"/>
      <c r="O44" s="1"/>
      <c r="P44" s="1"/>
      <c r="Q44" s="1"/>
      <c r="R44" s="1"/>
      <c r="S44" s="1"/>
      <c r="T44" s="1"/>
      <c r="U44" s="1"/>
      <c r="V44" s="1"/>
      <c r="W44" s="1"/>
      <c r="X44" s="1"/>
      <c r="Y44" s="1"/>
      <c r="Z44" s="1"/>
      <c r="AA44" s="1"/>
      <c r="AB44" s="1"/>
      <c r="AC44" s="1"/>
      <c r="AD44" s="1"/>
      <c r="AE44" s="1"/>
      <c r="AF44" s="1"/>
      <c r="AG44" s="1"/>
      <c r="AH44" s="1"/>
      <c r="AI44" s="1"/>
    </row>
    <row r="45" spans="1:35" ht="16.2">
      <c r="A45" s="157" t="s">
        <v>254</v>
      </c>
      <c r="B45" s="80"/>
      <c r="C45" s="80"/>
      <c r="D45" s="80"/>
      <c r="E45" s="80"/>
      <c r="F45" s="294"/>
      <c r="G45" s="117"/>
      <c r="H45" s="117"/>
      <c r="I45" s="19"/>
      <c r="J45" s="1"/>
      <c r="K45" s="1"/>
      <c r="L45" s="80"/>
      <c r="M45" s="2"/>
      <c r="N45" s="2"/>
      <c r="X45" s="220" t="s">
        <v>255</v>
      </c>
      <c r="Y45" s="295"/>
      <c r="Z45" s="296"/>
      <c r="AA45" s="297">
        <f>SUM(B12,B19,B24,B34,V18,V22,V26)</f>
        <v>156590</v>
      </c>
      <c r="AB45" s="298"/>
      <c r="AC45" s="298"/>
      <c r="AD45" s="299"/>
      <c r="AE45" s="300"/>
      <c r="AF45" s="301" t="s">
        <v>256</v>
      </c>
      <c r="AG45" s="221"/>
      <c r="AH45" s="302">
        <f>SUM('1-A.札幌市 【dDe】'!AH45,AA45)</f>
        <v>300695</v>
      </c>
    </row>
    <row r="46" spans="1:35" ht="16.2">
      <c r="A46" s="157" t="s">
        <v>143</v>
      </c>
      <c r="B46" s="1"/>
      <c r="C46" s="80"/>
      <c r="D46" s="80"/>
      <c r="E46" s="80"/>
      <c r="F46" s="294"/>
      <c r="G46" s="117"/>
      <c r="H46" s="117"/>
      <c r="I46" s="19"/>
      <c r="J46" s="1"/>
      <c r="K46" s="1"/>
      <c r="L46" s="80"/>
      <c r="M46" s="2"/>
      <c r="N46" s="2"/>
      <c r="X46" s="224" t="s">
        <v>257</v>
      </c>
      <c r="Y46" s="303"/>
      <c r="Z46" s="304"/>
      <c r="AA46" s="305">
        <f>SUM(B13,B20,B25,B35,V19,V23,V27)</f>
        <v>264970</v>
      </c>
      <c r="AB46" s="306"/>
      <c r="AC46" s="306"/>
      <c r="AD46" s="306"/>
      <c r="AE46" s="307"/>
      <c r="AF46" s="308" t="s">
        <v>258</v>
      </c>
      <c r="AG46" s="225"/>
      <c r="AH46" s="305">
        <f>SUM('1-A.札幌市 【dDe】'!AH46,AA46)</f>
        <v>518990</v>
      </c>
    </row>
    <row r="47" spans="1:35" ht="16.2">
      <c r="A47" s="157" t="s">
        <v>145</v>
      </c>
      <c r="B47" s="1"/>
      <c r="C47" s="2"/>
      <c r="D47" s="2"/>
      <c r="E47" s="80"/>
      <c r="F47" s="2"/>
      <c r="G47" s="2"/>
      <c r="H47" s="2"/>
      <c r="I47" s="19"/>
      <c r="J47" s="2"/>
      <c r="K47" s="2"/>
      <c r="L47" s="2"/>
      <c r="M47" s="2"/>
      <c r="N47" s="2"/>
      <c r="X47" s="227"/>
      <c r="Y47" s="309"/>
      <c r="Z47" s="310"/>
      <c r="AA47" s="229"/>
      <c r="AB47" s="306"/>
      <c r="AC47" s="306"/>
      <c r="AD47" s="306"/>
      <c r="AE47" s="307"/>
      <c r="AF47" s="311" t="s">
        <v>259</v>
      </c>
      <c r="AG47" s="228"/>
      <c r="AH47" s="229">
        <f>SUM(AH45:AH46)</f>
        <v>819685</v>
      </c>
    </row>
    <row r="48" spans="1:35" ht="18">
      <c r="A48" s="157" t="s">
        <v>147</v>
      </c>
      <c r="B48" s="1"/>
      <c r="C48" s="1"/>
      <c r="D48" s="1"/>
      <c r="E48" s="1"/>
      <c r="F48" s="1"/>
      <c r="G48" s="1"/>
      <c r="H48" s="1"/>
      <c r="I48" s="1"/>
      <c r="J48" s="1"/>
      <c r="K48" s="1"/>
      <c r="L48" s="1"/>
      <c r="M48" s="1"/>
      <c r="N48" s="1"/>
      <c r="O48" s="178"/>
      <c r="P48" s="178"/>
      <c r="Q48" s="178"/>
    </row>
    <row r="49" spans="9:17" ht="12" customHeight="1">
      <c r="O49" s="178"/>
      <c r="P49" s="178"/>
      <c r="Q49" s="178"/>
    </row>
    <row r="50" spans="9:17" ht="12" customHeight="1">
      <c r="O50" s="178"/>
      <c r="P50" s="178"/>
      <c r="Q50" s="178"/>
    </row>
    <row r="57" spans="9:17" ht="12" customHeight="1">
      <c r="I57" s="178"/>
    </row>
  </sheetData>
  <sheetProtection algorithmName="SHA-512" hashValue="EoGb01vktMX2sRZHb6nejUhVNfniIt1UkafRP7VkurdJIDMp5iGb8xwGD4UEnJErJyn7LBGXd0W4BLvXHJXS7Q==" saltValue="oy0bBlK+UGgu1Oj/UqxqRA==" spinCount="100000" sheet="1" scenarios="1" formatCells="0" autoFilter="0"/>
  <mergeCells count="91">
    <mergeCell ref="C36:D36"/>
    <mergeCell ref="AB45:AC45"/>
    <mergeCell ref="F30:N30"/>
    <mergeCell ref="C31:D31"/>
    <mergeCell ref="C32:D32"/>
    <mergeCell ref="C33:D33"/>
    <mergeCell ref="C34:D34"/>
    <mergeCell ref="C35:D35"/>
    <mergeCell ref="C26:D26"/>
    <mergeCell ref="W26:X26"/>
    <mergeCell ref="A27:B32"/>
    <mergeCell ref="C27:D27"/>
    <mergeCell ref="W27:X27"/>
    <mergeCell ref="C28:D28"/>
    <mergeCell ref="W28:X28"/>
    <mergeCell ref="C29:D29"/>
    <mergeCell ref="F29:N29"/>
    <mergeCell ref="C30:D30"/>
    <mergeCell ref="C23:D23"/>
    <mergeCell ref="W23:X23"/>
    <mergeCell ref="C24:D24"/>
    <mergeCell ref="W24:X24"/>
    <mergeCell ref="C25:D25"/>
    <mergeCell ref="U25:V25"/>
    <mergeCell ref="W25:X25"/>
    <mergeCell ref="C20:D20"/>
    <mergeCell ref="W20:X20"/>
    <mergeCell ref="C21:D21"/>
    <mergeCell ref="U21:V21"/>
    <mergeCell ref="W21:X21"/>
    <mergeCell ref="A22:B22"/>
    <mergeCell ref="C22:D22"/>
    <mergeCell ref="W22:X22"/>
    <mergeCell ref="Z17:AH17"/>
    <mergeCell ref="C18:D18"/>
    <mergeCell ref="W18:X18"/>
    <mergeCell ref="Z18:AH18"/>
    <mergeCell ref="C19:D19"/>
    <mergeCell ref="W19:X19"/>
    <mergeCell ref="W14:X14"/>
    <mergeCell ref="A15:B15"/>
    <mergeCell ref="C15:D15"/>
    <mergeCell ref="W15:X15"/>
    <mergeCell ref="A16:B17"/>
    <mergeCell ref="C16:D16"/>
    <mergeCell ref="W16:X16"/>
    <mergeCell ref="C17:D17"/>
    <mergeCell ref="W17:X17"/>
    <mergeCell ref="A11:B11"/>
    <mergeCell ref="C11:D11"/>
    <mergeCell ref="U11:V11"/>
    <mergeCell ref="W11:X11"/>
    <mergeCell ref="C12:D12"/>
    <mergeCell ref="U12:V16"/>
    <mergeCell ref="W12:X12"/>
    <mergeCell ref="C13:D13"/>
    <mergeCell ref="W13:X13"/>
    <mergeCell ref="C14:D14"/>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36">
    <cfRule type="expression" dxfId="1" priority="2" stopIfTrue="1">
      <formula>$N11/$G11&gt;$M11/$F11</formula>
    </cfRule>
  </conditionalFormatting>
  <conditionalFormatting sqref="AI11:AI28">
    <cfRule type="expression" dxfId="0" priority="1" stopIfTrue="1">
      <formula>$AH11/$AA11&gt;$AG11/$Z11</formula>
    </cfRule>
  </conditionalFormatting>
  <dataValidations count="46">
    <dataValidation allowBlank="1" showInputMessage="1" showErrorMessage="1" prompt="ひらおか" sqref="E14" xr:uid="{359C101C-166D-4F14-8A12-F15102756C90}"/>
    <dataValidation allowBlank="1" showInputMessage="1" showErrorMessage="1" prompt="きたの" sqref="E13" xr:uid="{CA46D442-9975-403E-9622-B908ACD91F17}"/>
    <dataValidation allowBlank="1" showInputMessage="1" showErrorMessage="1" prompt="しんえい" sqref="E12" xr:uid="{71532A9A-6F14-48F1-9B57-7AFD1806F828}"/>
    <dataValidation allowBlank="1" showInputMessage="1" showErrorMessage="1" prompt="きよた" sqref="E11" xr:uid="{3C2A5D58-3349-4035-8966-A1E42BD5B01A}"/>
    <dataValidation allowBlank="1" showErrorMessage="1" promptTitle="配布要項" prompt="毎月3回_x000a_道新読者：木朝刊_x000a_未購読者：木～金　_x000a_詳細は申込書下部配布要項もしくは実施カレンダーをご覧ください" sqref="D5:F5" xr:uid="{50A972E2-0772-4706-BE00-974E695B4EC3}"/>
    <dataValidation allowBlank="1" showInputMessage="1" showErrorMessage="1" prompt="きたひろしま" sqref="Y25" xr:uid="{FB6A07D9-D417-4470-8A00-C293E581CCD1}"/>
    <dataValidation allowBlank="1" showInputMessage="1" showErrorMessage="1" prompt="ひろしま" sqref="Y26" xr:uid="{13B7D4F3-E31A-4360-A439-9B8DFA217180}"/>
    <dataValidation allowBlank="1" showInputMessage="1" showErrorMessage="1" prompt="にしのさと" sqref="Y27" xr:uid="{553257D9-37F8-4C71-BA3A-8EF43479DC88}"/>
    <dataValidation allowBlank="1" showInputMessage="1" showErrorMessage="1" prompt="おおまがり" sqref="Y28" xr:uid="{01C8BF1E-8464-44DE-80F9-995C3A447BAF}"/>
    <dataValidation allowBlank="1" showInputMessage="1" showErrorMessage="1" prompt="ほろきた" sqref="Y11" xr:uid="{1C1CC21E-4E59-4EA7-A2ED-6517972EA389}"/>
    <dataValidation allowBlank="1" showInputMessage="1" showErrorMessage="1" prompt="あさぶ" sqref="Y12" xr:uid="{10FF3276-5B78-471E-B640-8C991A2E841C}"/>
    <dataValidation allowBlank="1" showInputMessage="1" showErrorMessage="1" prompt="しんかわ" sqref="Y13" xr:uid="{8E0A1769-8E85-444C-9AB3-CCF2FA36FCA2}"/>
    <dataValidation allowBlank="1" showInputMessage="1" showErrorMessage="1" prompt="しんことにほくぶ" sqref="Y14" xr:uid="{8DE07792-5638-41B9-B7E8-A5649E19271B}"/>
    <dataValidation allowBlank="1" showInputMessage="1" showErrorMessage="1" prompt="しんことにせいぶ" sqref="Y15" xr:uid="{C8E2989A-5D8A-47EE-A731-5F0FC24CEEFF}"/>
    <dataValidation allowBlank="1" showInputMessage="1" showErrorMessage="1" prompt="とんでん" sqref="Y16" xr:uid="{A142DB37-2C10-413C-936F-153AAC50EC4E}"/>
    <dataValidation allowBlank="1" showInputMessage="1" showErrorMessage="1" prompt="とんでんきた" sqref="Y17" xr:uid="{6077B26D-05FC-479E-8973-05AE6CF1522E}"/>
    <dataValidation allowBlank="1" showInputMessage="1" showErrorMessage="1" prompt="たいへい" sqref="Y18" xr:uid="{9DF78EA0-F7D8-435E-94A9-83BCD36BB2D8}"/>
    <dataValidation allowBlank="1" showInputMessage="1" showErrorMessage="1" prompt="しのろ" sqref="Y19" xr:uid="{F575C277-8434-4CF1-8950-87DA157BEBFE}"/>
    <dataValidation allowBlank="1" showInputMessage="1" showErrorMessage="1" prompt="あいのさと" sqref="Y20" xr:uid="{C573E64F-882E-4220-8270-E0957773E1B0}"/>
    <dataValidation allowBlank="1" showInputMessage="1" showErrorMessage="1" prompt="はなかわひがし" sqref="Y21" xr:uid="{310DF6F6-8EA0-4A7F-B1D1-AE2A6CBCF5B8}"/>
    <dataValidation allowBlank="1" showInputMessage="1" showErrorMessage="1" prompt="はなかわきた" sqref="Y22" xr:uid="{93FB555C-B868-4D8C-8250-239F744CBF6D}"/>
    <dataValidation allowBlank="1" showInputMessage="1" showErrorMessage="1" prompt="はなかわみなみ" sqref="Y23" xr:uid="{9E101DB7-CEC6-404F-8937-C075363B80A4}"/>
    <dataValidation allowBlank="1" showInputMessage="1" showErrorMessage="1" prompt="いしかり" sqref="Y24" xr:uid="{CF348022-162A-4555-B9A3-EC0940899643}"/>
    <dataValidation allowBlank="1" showInputMessage="1" showErrorMessage="1" prompt="さかえまちちゅうおう" sqref="E34" xr:uid="{C90E6BD8-A00A-4F72-A67B-2AD11CD09041}"/>
    <dataValidation allowBlank="1" showInputMessage="1" showErrorMessage="1" prompt="さかえまちひがし" sqref="E35" xr:uid="{AEC184F5-8F90-4BF6-AFF1-8C880C6204F0}"/>
    <dataValidation allowBlank="1" showInputMessage="1" showErrorMessage="1" prompt="おかだま" sqref="E36" xr:uid="{0D2F661E-A8BF-452F-8879-09BF11447788}"/>
    <dataValidation allowBlank="1" showInputMessage="1" showErrorMessage="1" prompt="さっぽろてつほく" sqref="E33" xr:uid="{4BDBB83A-9B78-4B57-B4EE-70C29B90F5E5}"/>
    <dataValidation allowBlank="1" showInputMessage="1" showErrorMessage="1" prompt="きくすい" sqref="E15" xr:uid="{2C75A546-1253-413F-9A08-A05928F6FB19}"/>
    <dataValidation allowBlank="1" showInputMessage="1" showErrorMessage="1" prompt="きくすいもとまち" sqref="E16" xr:uid="{8FE63EE8-1EDA-4541-B1C0-835DAC2D3AD2}"/>
    <dataValidation allowBlank="1" showInputMessage="1" showErrorMessage="1" prompt="ひがしさっぽろ" sqref="E17" xr:uid="{57A9DE6C-926D-44F8-9A76-92A234D86753}"/>
    <dataValidation allowBlank="1" showInputMessage="1" showErrorMessage="1" prompt="しろいし" sqref="E18" xr:uid="{2B0B32C1-B507-412B-9F18-24A1C9089270}"/>
    <dataValidation allowBlank="1" showInputMessage="1" showErrorMessage="1" prompt="きたごう" sqref="E19" xr:uid="{633A0161-A56F-471A-AA09-FD2B95327F44}"/>
    <dataValidation allowBlank="1" showInputMessage="1" showErrorMessage="1" prompt="きたしろいし" sqref="E20" xr:uid="{2AE1B9EE-C89D-4B26-8604-3E903DE451C0}"/>
    <dataValidation allowBlank="1" showInputMessage="1" showErrorMessage="1" prompt="ひがししろいし" sqref="E21" xr:uid="{1901ACF1-1078-4F09-BC43-58E2DD70654E}"/>
    <dataValidation allowBlank="1" showInputMessage="1" showErrorMessage="1" prompt="あおばちゅうおう" sqref="E22" xr:uid="{C66895C4-4927-4017-BD10-4F721E99AB64}"/>
    <dataValidation allowBlank="1" showInputMessage="1" showErrorMessage="1" prompt="もみじだい" sqref="E23" xr:uid="{25DE8D5A-CB2B-4AD2-A81C-9A09075E4E0A}"/>
    <dataValidation allowBlank="1" showInputMessage="1" showErrorMessage="1" prompt="あつべつちゅうおう" sqref="E24" xr:uid="{D91D692E-3CC9-4484-B424-952C13196151}"/>
    <dataValidation allowBlank="1" showInputMessage="1" showErrorMessage="1" prompt="あつべつきた" sqref="E25" xr:uid="{08C10684-7C88-480C-BA59-71C603C17B81}"/>
    <dataValidation allowBlank="1" showInputMessage="1" showErrorMessage="1" prompt="かみのっぽろ" sqref="E26" xr:uid="{845F3DE5-1582-4CED-93AE-590DF8BE7986}"/>
    <dataValidation allowBlank="1" showInputMessage="1" showErrorMessage="1" prompt="さつなえ" sqref="E27" xr:uid="{DBFAEAAD-1036-45E4-AB11-5D573EB52A81}"/>
    <dataValidation allowBlank="1" showInputMessage="1" showErrorMessage="1" prompt="なえぼ" sqref="E28" xr:uid="{09EF9400-D99A-408F-A6AF-AB8B6DA96467}"/>
    <dataValidation allowBlank="1" showInputMessage="1" showErrorMessage="1" prompt="ふしこ" sqref="E29" xr:uid="{BA1075BA-2525-473F-9AD5-DF1BCD47BBD4}"/>
    <dataValidation allowBlank="1" showInputMessage="1" showErrorMessage="1" prompt="ほくえい" sqref="E30" xr:uid="{CE8407EA-B1BB-424A-8A11-16A0D9762E59}"/>
    <dataValidation allowBlank="1" showInputMessage="1" showErrorMessage="1" prompt="しんどう" sqref="E31" xr:uid="{4B8B0CD1-A77C-4F30-A54D-8CA18811933F}"/>
    <dataValidation allowBlank="1" showInputMessage="1" showErrorMessage="1" prompt="こうせい" sqref="E32" xr:uid="{D20D3EC6-9450-48CE-9A63-C4F4BD434269}"/>
    <dataValidation type="whole" errorStyle="information" allowBlank="1" showInputMessage="1" showErrorMessage="1" errorTitle="定数オーバー" error="定数オーバーです。" sqref="M31:N36 AG11:AH16 AG19:AH28 M11:N28" xr:uid="{F28903D3-7D14-414E-A0C8-671C05352E67}">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1-A.札幌市 【dDe】</vt:lpstr>
      <vt:lpstr>1-A2.札幌・北広島・石狩市 【dDe】</vt:lpstr>
      <vt:lpstr>'1-A.札幌市 【dDe】'!Print_Area</vt:lpstr>
      <vt:lpstr>'1-A2.札幌・北広島・石狩市 【dDe】'!Print_Area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2024-10-16T09:39:47Z</dcterms:created>
  <dcterms:modified xsi:type="dcterms:W3CDTF">2024-10-16T09:39:48Z</dcterms:modified>
</cp:coreProperties>
</file>