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013493\Desktop\ダウンロード用デリバリー申込書\"/>
    </mc:Choice>
  </mc:AlternateContent>
  <xr:revisionPtr revIDLastSave="0" documentId="8_{210FE987-035C-43A9-BF0E-BEF8C8449F34}" xr6:coauthVersionLast="47" xr6:coauthVersionMax="47" xr10:uidLastSave="{00000000-0000-0000-0000-000000000000}"/>
  <bookViews>
    <workbookView xWindow="28692" yWindow="-108" windowWidth="29016" windowHeight="15816" xr2:uid="{F3311B69-8579-488E-AA35-EB3799BBD5D7}"/>
  </bookViews>
  <sheets>
    <sheet name="1-A.札幌市 【dDe】" sheetId="1" r:id="rId1"/>
    <sheet name="1-A2.札幌・江別・北広島・石狩市 【dDe】" sheetId="2" r:id="rId2"/>
  </sheets>
  <definedNames>
    <definedName name="_xlnm.Print_Area" localSheetId="0">'1-A.札幌市 【dDe】'!$A$1:$AI$47</definedName>
    <definedName name="_xlnm.Print_Area" localSheetId="1">'1-A2.札幌・江別・北広島・石狩市 【dDe】'!$A$1:$AI$47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34" i="2" l="1"/>
  <c r="AF33" i="2"/>
  <c r="V33" i="2"/>
  <c r="AF32" i="2"/>
  <c r="V32" i="2"/>
  <c r="V34" i="2" s="1"/>
  <c r="L32" i="2"/>
  <c r="AF31" i="2"/>
  <c r="L31" i="2"/>
  <c r="B31" i="2"/>
  <c r="AF30" i="2"/>
  <c r="L30" i="2"/>
  <c r="B30" i="2"/>
  <c r="B32" i="2" s="1"/>
  <c r="AF29" i="2"/>
  <c r="V29" i="2"/>
  <c r="L29" i="2"/>
  <c r="AF28" i="2"/>
  <c r="V28" i="2"/>
  <c r="V30" i="2" s="1"/>
  <c r="L28" i="2"/>
  <c r="AF27" i="2"/>
  <c r="L27" i="2"/>
  <c r="AF26" i="2"/>
  <c r="AF25" i="2"/>
  <c r="AF24" i="2"/>
  <c r="L24" i="2"/>
  <c r="AF23" i="2"/>
  <c r="V23" i="2"/>
  <c r="L23" i="2"/>
  <c r="AF22" i="2"/>
  <c r="V22" i="2"/>
  <c r="V24" i="2" s="1"/>
  <c r="L22" i="2"/>
  <c r="B22" i="2"/>
  <c r="AF21" i="2"/>
  <c r="L21" i="2"/>
  <c r="B21" i="2"/>
  <c r="AF20" i="2"/>
  <c r="L20" i="2"/>
  <c r="B20" i="2"/>
  <c r="AF19" i="2"/>
  <c r="V19" i="2"/>
  <c r="L19" i="2"/>
  <c r="V18" i="2"/>
  <c r="V20" i="2" s="1"/>
  <c r="L18" i="2"/>
  <c r="L17" i="2"/>
  <c r="AF16" i="2"/>
  <c r="L16" i="2"/>
  <c r="B16" i="2"/>
  <c r="AA45" i="2" s="1"/>
  <c r="AH45" i="2" s="1"/>
  <c r="AF15" i="2"/>
  <c r="L15" i="2"/>
  <c r="B15" i="2"/>
  <c r="AA44" i="2" s="1"/>
  <c r="AH44" i="2" s="1"/>
  <c r="AH46" i="2" s="1"/>
  <c r="AF14" i="2"/>
  <c r="L14" i="2"/>
  <c r="AF13" i="2"/>
  <c r="L13" i="2"/>
  <c r="AF12" i="2"/>
  <c r="L12" i="2"/>
  <c r="AF11" i="2"/>
  <c r="L11" i="2"/>
  <c r="D8" i="2"/>
  <c r="AA7" i="2"/>
  <c r="X7" i="2"/>
  <c r="O7" i="2"/>
  <c r="U9" i="2" s="1"/>
  <c r="M7" i="2"/>
  <c r="N9" i="2" s="1"/>
  <c r="AH5" i="2"/>
  <c r="AD5" i="2"/>
  <c r="AA5" i="2"/>
  <c r="X5" i="2"/>
  <c r="U5" i="2"/>
  <c r="G5" i="2"/>
  <c r="D5" i="2"/>
  <c r="L36" i="1"/>
  <c r="L35" i="1"/>
  <c r="B35" i="1"/>
  <c r="L34" i="1"/>
  <c r="B34" i="1"/>
  <c r="B36" i="1" s="1"/>
  <c r="AF33" i="1"/>
  <c r="L33" i="1"/>
  <c r="AF32" i="1"/>
  <c r="V32" i="1"/>
  <c r="L32" i="1"/>
  <c r="AF31" i="1"/>
  <c r="V31" i="1"/>
  <c r="V33" i="1" s="1"/>
  <c r="L31" i="1"/>
  <c r="AF30" i="1"/>
  <c r="L30" i="1"/>
  <c r="B30" i="1"/>
  <c r="AF29" i="1"/>
  <c r="L29" i="1"/>
  <c r="B29" i="1"/>
  <c r="B31" i="1" s="1"/>
  <c r="AF28" i="1"/>
  <c r="V28" i="1"/>
  <c r="L28" i="1"/>
  <c r="AF27" i="1"/>
  <c r="V27" i="1"/>
  <c r="V29" i="1" s="1"/>
  <c r="L27" i="1"/>
  <c r="AF26" i="1"/>
  <c r="L26" i="1"/>
  <c r="AF25" i="1"/>
  <c r="L25" i="1"/>
  <c r="AF24" i="1"/>
  <c r="L24" i="1"/>
  <c r="AF23" i="1"/>
  <c r="AF22" i="1"/>
  <c r="L22" i="1"/>
  <c r="AF21" i="1"/>
  <c r="L21" i="1"/>
  <c r="AF20" i="1"/>
  <c r="L20" i="1"/>
  <c r="B20" i="1"/>
  <c r="AH45" i="1" s="1"/>
  <c r="AF19" i="1"/>
  <c r="L19" i="1"/>
  <c r="B19" i="1"/>
  <c r="AH44" i="1" s="1"/>
  <c r="AF18" i="1"/>
  <c r="L18" i="1"/>
  <c r="AF17" i="1"/>
  <c r="V17" i="1"/>
  <c r="L17" i="1"/>
  <c r="AF16" i="1"/>
  <c r="V16" i="1"/>
  <c r="V18" i="1" s="1"/>
  <c r="L16" i="1"/>
  <c r="AF15" i="1"/>
  <c r="L15" i="1"/>
  <c r="AF14" i="1"/>
  <c r="L14" i="1"/>
  <c r="AF13" i="1"/>
  <c r="AF12" i="1"/>
  <c r="L12" i="1"/>
  <c r="AF11" i="1"/>
  <c r="L11" i="1"/>
  <c r="U9" i="1"/>
  <c r="D8" i="1"/>
  <c r="O7" i="1"/>
  <c r="M7" i="1"/>
  <c r="N9" i="1" s="1"/>
  <c r="G7" i="2" l="1"/>
  <c r="D7" i="2" s="1"/>
  <c r="B17" i="2"/>
  <c r="B21" i="1"/>
  <c r="AH46" i="1" s="1"/>
  <c r="G7" i="1"/>
  <c r="D7" i="1" s="1"/>
</calcChain>
</file>

<file path=xl/sharedStrings.xml><?xml version="1.0" encoding="utf-8"?>
<sst xmlns="http://schemas.openxmlformats.org/spreadsheetml/2006/main" count="457" uniqueCount="270">
  <si>
    <t>1-A</t>
    <phoneticPr fontId="6"/>
  </si>
  <si>
    <t>札幌市</t>
    <rPh sb="0" eb="2">
      <t>サッポロシナイ</t>
    </rPh>
    <rPh sb="2" eb="3">
      <t>シ</t>
    </rPh>
    <phoneticPr fontId="6"/>
  </si>
  <si>
    <t>どうしんデリバリーエクスプレス申込書①</t>
    <rPh sb="15" eb="17">
      <t>モウシコミ</t>
    </rPh>
    <rPh sb="17" eb="18">
      <t>ショ</t>
    </rPh>
    <phoneticPr fontId="6"/>
  </si>
  <si>
    <t>㈱道新サービスセンター</t>
    <phoneticPr fontId="6"/>
  </si>
  <si>
    <t>－</t>
    <phoneticPr fontId="6"/>
  </si>
  <si>
    <t>伝票Ｎｏ.</t>
    <rPh sb="0" eb="2">
      <t>デンピョウ</t>
    </rPh>
    <phoneticPr fontId="6"/>
  </si>
  <si>
    <t>折込日（配布開始日）</t>
    <rPh sb="0" eb="2">
      <t>オリコミ</t>
    </rPh>
    <rPh sb="2" eb="3">
      <t>ヒ</t>
    </rPh>
    <rPh sb="4" eb="6">
      <t>ハイフ</t>
    </rPh>
    <rPh sb="6" eb="9">
      <t>カイシビ</t>
    </rPh>
    <phoneticPr fontId="6"/>
  </si>
  <si>
    <t>広告主名／件名（タイトル・売出し日など）</t>
    <rPh sb="0" eb="3">
      <t>コウコクヌシ</t>
    </rPh>
    <rPh sb="3" eb="4">
      <t>メイ</t>
    </rPh>
    <rPh sb="5" eb="7">
      <t>ケンメイ</t>
    </rPh>
    <rPh sb="13" eb="15">
      <t>ウリダ</t>
    </rPh>
    <rPh sb="16" eb="17">
      <t>ヒ</t>
    </rPh>
    <phoneticPr fontId="6"/>
  </si>
  <si>
    <t>広告主業種</t>
    <rPh sb="0" eb="3">
      <t>コウコクヌシ</t>
    </rPh>
    <rPh sb="3" eb="5">
      <t>ギョウシュ</t>
    </rPh>
    <phoneticPr fontId="6"/>
  </si>
  <si>
    <t>サイズ</t>
    <phoneticPr fontId="6"/>
  </si>
  <si>
    <t>コード</t>
    <phoneticPr fontId="6"/>
  </si>
  <si>
    <t>代理店名</t>
    <rPh sb="0" eb="2">
      <t>ダイリ</t>
    </rPh>
    <rPh sb="2" eb="4">
      <t>テンメイ</t>
    </rPh>
    <phoneticPr fontId="6"/>
  </si>
  <si>
    <t>担当者</t>
    <rPh sb="0" eb="3">
      <t>タントウシャ</t>
    </rPh>
    <phoneticPr fontId="6"/>
  </si>
  <si>
    <t>搬入区分</t>
    <rPh sb="0" eb="2">
      <t>ハンニュウ</t>
    </rPh>
    <rPh sb="2" eb="4">
      <t>クブン</t>
    </rPh>
    <phoneticPr fontId="6"/>
  </si>
  <si>
    <t>申込総枚数（①・②合計）</t>
    <rPh sb="0" eb="2">
      <t>モウシコミ</t>
    </rPh>
    <rPh sb="2" eb="3">
      <t>ソウ</t>
    </rPh>
    <rPh sb="3" eb="5">
      <t>マイスウ</t>
    </rPh>
    <rPh sb="9" eb="11">
      <t>ゴウケイ</t>
    </rPh>
    <phoneticPr fontId="6"/>
  </si>
  <si>
    <t>折込・宅配計（ﾍﾟｰｼﾞ①合計）</t>
    <rPh sb="0" eb="2">
      <t>オリコミ</t>
    </rPh>
    <rPh sb="3" eb="5">
      <t>タクハイ</t>
    </rPh>
    <rPh sb="5" eb="6">
      <t>ケイ</t>
    </rPh>
    <rPh sb="13" eb="14">
      <t>ゴウ</t>
    </rPh>
    <phoneticPr fontId="6"/>
  </si>
  <si>
    <t>折込枚数（ﾍﾟｰｼﾞ①計）</t>
    <phoneticPr fontId="6"/>
  </si>
  <si>
    <t>宅配枚数（ﾍﾟｰｼﾞ①計）</t>
    <phoneticPr fontId="6"/>
  </si>
  <si>
    <t>印刷会社</t>
    <rPh sb="0" eb="2">
      <t>インサツ</t>
    </rPh>
    <rPh sb="2" eb="4">
      <t>ガイシャ</t>
    </rPh>
    <phoneticPr fontId="6"/>
  </si>
  <si>
    <t>納品・広告内容に関わる連絡事項</t>
    <rPh sb="0" eb="2">
      <t>ノウヒン</t>
    </rPh>
    <rPh sb="3" eb="7">
      <t>コウコクナイヨウ</t>
    </rPh>
    <rPh sb="8" eb="9">
      <t>カカ</t>
    </rPh>
    <rPh sb="11" eb="15">
      <t>レンラクジコウ</t>
    </rPh>
    <phoneticPr fontId="6"/>
  </si>
  <si>
    <t>折込合計</t>
    <rPh sb="0" eb="2">
      <t>オリコミ</t>
    </rPh>
    <rPh sb="2" eb="4">
      <t>ゴウケイ</t>
    </rPh>
    <phoneticPr fontId="6"/>
  </si>
  <si>
    <t>宅配合計</t>
    <rPh sb="0" eb="2">
      <t>タクハイ</t>
    </rPh>
    <rPh sb="2" eb="4">
      <t>ゴウケイ</t>
    </rPh>
    <phoneticPr fontId="6"/>
  </si>
  <si>
    <t>市区</t>
    <rPh sb="0" eb="1">
      <t>シ</t>
    </rPh>
    <rPh sb="1" eb="2">
      <t>チク</t>
    </rPh>
    <phoneticPr fontId="6"/>
  </si>
  <si>
    <t>コード</t>
    <phoneticPr fontId="16"/>
  </si>
  <si>
    <t>店名</t>
    <rPh sb="0" eb="2">
      <t>テンメイ</t>
    </rPh>
    <phoneticPr fontId="16"/>
  </si>
  <si>
    <t>折込定数</t>
    <rPh sb="0" eb="2">
      <t>オリコミ</t>
    </rPh>
    <rPh sb="2" eb="4">
      <t>テイスウ</t>
    </rPh>
    <phoneticPr fontId="16"/>
  </si>
  <si>
    <t>宅配定数</t>
    <rPh sb="0" eb="2">
      <t>タクハイ</t>
    </rPh>
    <rPh sb="2" eb="4">
      <t>テイスウ</t>
    </rPh>
    <phoneticPr fontId="16"/>
  </si>
  <si>
    <t>EDIコード</t>
    <phoneticPr fontId="6"/>
  </si>
  <si>
    <t>申込枚数</t>
    <rPh sb="0" eb="2">
      <t>モウシコミ</t>
    </rPh>
    <rPh sb="2" eb="4">
      <t>マイスウ</t>
    </rPh>
    <phoneticPr fontId="6"/>
  </si>
  <si>
    <t>うち折込</t>
    <rPh sb="2" eb="4">
      <t>オリコミ</t>
    </rPh>
    <phoneticPr fontId="16"/>
  </si>
  <si>
    <t>うち宅配</t>
    <rPh sb="2" eb="4">
      <t>タクハイ</t>
    </rPh>
    <phoneticPr fontId="16"/>
  </si>
  <si>
    <t>EDIコード</t>
  </si>
  <si>
    <t>札幌市</t>
    <rPh sb="0" eb="3">
      <t>サッポロシ</t>
    </rPh>
    <phoneticPr fontId="6"/>
  </si>
  <si>
    <t>中央東</t>
  </si>
  <si>
    <t>01101201001</t>
  </si>
  <si>
    <t>★</t>
    <phoneticPr fontId="6"/>
  </si>
  <si>
    <t>川沿北</t>
  </si>
  <si>
    <t>01106201002</t>
  </si>
  <si>
    <t>★</t>
  </si>
  <si>
    <t>中央区</t>
    <rPh sb="0" eb="3">
      <t>チュウオウク</t>
    </rPh>
    <phoneticPr fontId="16"/>
  </si>
  <si>
    <t>桑園中央北</t>
    <rPh sb="0" eb="2">
      <t>ソウエン</t>
    </rPh>
    <rPh sb="2" eb="4">
      <t>チュウオウ</t>
    </rPh>
    <rPh sb="4" eb="5">
      <t>キタ</t>
    </rPh>
    <phoneticPr fontId="6"/>
  </si>
  <si>
    <t>01101201002</t>
  </si>
  <si>
    <t>南区</t>
    <rPh sb="0" eb="2">
      <t>ミナミク</t>
    </rPh>
    <phoneticPr fontId="16"/>
  </si>
  <si>
    <t>藻南</t>
  </si>
  <si>
    <t>01106201003</t>
  </si>
  <si>
    <t>桑園中央</t>
    <rPh sb="2" eb="4">
      <t>チュウオウ</t>
    </rPh>
    <phoneticPr fontId="6"/>
  </si>
  <si>
    <t>（廃店　桑園中央北へ統合）</t>
    <rPh sb="4" eb="6">
      <t>ソウエン</t>
    </rPh>
    <rPh sb="6" eb="8">
      <t>チュウオウ</t>
    </rPh>
    <rPh sb="8" eb="9">
      <t>キタ</t>
    </rPh>
    <phoneticPr fontId="6"/>
  </si>
  <si>
    <t>澄川４条</t>
    <rPh sb="3" eb="4">
      <t>ジョウ</t>
    </rPh>
    <phoneticPr fontId="6"/>
  </si>
  <si>
    <t>01106201004</t>
  </si>
  <si>
    <t>中央南</t>
  </si>
  <si>
    <t>01101201004</t>
  </si>
  <si>
    <t>澄川</t>
    <phoneticPr fontId="6"/>
  </si>
  <si>
    <t>01106201005</t>
  </si>
  <si>
    <t>曙</t>
  </si>
  <si>
    <t>01101201005</t>
  </si>
  <si>
    <t>定数</t>
    <rPh sb="0" eb="2">
      <t>テイスウ</t>
    </rPh>
    <phoneticPr fontId="6"/>
  </si>
  <si>
    <t>真駒内</t>
  </si>
  <si>
    <t>01106201006</t>
  </si>
  <si>
    <t>南円山</t>
  </si>
  <si>
    <t>01101201006</t>
  </si>
  <si>
    <t>折</t>
    <rPh sb="0" eb="1">
      <t>オリ</t>
    </rPh>
    <phoneticPr fontId="6"/>
  </si>
  <si>
    <t>石山</t>
  </si>
  <si>
    <t>01106201007</t>
  </si>
  <si>
    <t>西円山</t>
  </si>
  <si>
    <t>01101201007</t>
  </si>
  <si>
    <t>宅</t>
    <rPh sb="0" eb="1">
      <t>タク</t>
    </rPh>
    <phoneticPr fontId="6"/>
  </si>
  <si>
    <t>藤野</t>
  </si>
  <si>
    <t>01106201008</t>
  </si>
  <si>
    <t>幌西</t>
    <rPh sb="0" eb="2">
      <t>コウサイ</t>
    </rPh>
    <phoneticPr fontId="6"/>
  </si>
  <si>
    <t>01101201008</t>
  </si>
  <si>
    <t>計</t>
    <rPh sb="0" eb="1">
      <t>ケイ</t>
    </rPh>
    <phoneticPr fontId="6"/>
  </si>
  <si>
    <t>定山渓</t>
  </si>
  <si>
    <t>01106201009</t>
  </si>
  <si>
    <t>北円山</t>
  </si>
  <si>
    <t>01101201009</t>
  </si>
  <si>
    <t>豊平区</t>
    <rPh sb="0" eb="3">
      <t>トヨヒラク</t>
    </rPh>
    <phoneticPr fontId="6"/>
  </si>
  <si>
    <t>豊平中央</t>
  </si>
  <si>
    <t>01105201001</t>
  </si>
  <si>
    <t>東山鼻</t>
  </si>
  <si>
    <t>01101201010</t>
  </si>
  <si>
    <t>木の花</t>
  </si>
  <si>
    <t>01105201002</t>
  </si>
  <si>
    <t>西山鼻</t>
  </si>
  <si>
    <t>01101201011</t>
  </si>
  <si>
    <t>美園</t>
  </si>
  <si>
    <t>01105201003</t>
  </si>
  <si>
    <t>西区</t>
    <rPh sb="0" eb="2">
      <t>ニシク</t>
    </rPh>
    <phoneticPr fontId="16"/>
  </si>
  <si>
    <t>宮の森</t>
  </si>
  <si>
    <t>01107201010</t>
  </si>
  <si>
    <t>平岸</t>
    <phoneticPr fontId="6"/>
  </si>
  <si>
    <t>01105201004</t>
  </si>
  <si>
    <t>山の手</t>
  </si>
  <si>
    <t>（廃店　宮の森へ統合）</t>
    <rPh sb="4" eb="5">
      <t>ミヤ</t>
    </rPh>
    <rPh sb="6" eb="7">
      <t>モリ</t>
    </rPh>
    <phoneticPr fontId="6"/>
  </si>
  <si>
    <t>中の島</t>
  </si>
  <si>
    <t>01105201005</t>
  </si>
  <si>
    <t>琴似</t>
  </si>
  <si>
    <t>01107201002</t>
  </si>
  <si>
    <t>南郷</t>
    <rPh sb="0" eb="2">
      <t>ナンゴウ</t>
    </rPh>
    <phoneticPr fontId="6"/>
  </si>
  <si>
    <t>01105201006</t>
  </si>
  <si>
    <t>八軒</t>
  </si>
  <si>
    <t>01107201003</t>
  </si>
  <si>
    <t>月寒</t>
  </si>
  <si>
    <t>01105201007</t>
  </si>
  <si>
    <t>発寒</t>
  </si>
  <si>
    <t>01107201004</t>
  </si>
  <si>
    <t>福住</t>
  </si>
  <si>
    <t>01105201008</t>
  </si>
  <si>
    <t>新発寒</t>
  </si>
  <si>
    <t>01107201005</t>
  </si>
  <si>
    <t>西岡</t>
  </si>
  <si>
    <t>01105201009</t>
  </si>
  <si>
    <t>西野</t>
  </si>
  <si>
    <t>01107201006</t>
  </si>
  <si>
    <t>月寒東</t>
  </si>
  <si>
    <t>01105201010</t>
  </si>
  <si>
    <t>西野北</t>
  </si>
  <si>
    <t>01107201007</t>
  </si>
  <si>
    <t>北野通</t>
  </si>
  <si>
    <t>01105201011</t>
  </si>
  <si>
    <t>西野南</t>
    <rPh sb="0" eb="2">
      <t>ニシノ</t>
    </rPh>
    <rPh sb="2" eb="3">
      <t>ミナミ</t>
    </rPh>
    <phoneticPr fontId="6"/>
  </si>
  <si>
    <t>01107201008</t>
  </si>
  <si>
    <t>清田区</t>
    <rPh sb="0" eb="3">
      <t>キヨタク</t>
    </rPh>
    <phoneticPr fontId="6"/>
  </si>
  <si>
    <t>清田</t>
  </si>
  <si>
    <t>01110201001</t>
  </si>
  <si>
    <t>宮の沢</t>
  </si>
  <si>
    <t>01107201009</t>
  </si>
  <si>
    <t>真栄</t>
  </si>
  <si>
    <t>01110201002</t>
  </si>
  <si>
    <t>手稲区</t>
    <rPh sb="0" eb="3">
      <t>テイネク</t>
    </rPh>
    <phoneticPr fontId="16"/>
  </si>
  <si>
    <t>手稲中央</t>
  </si>
  <si>
    <t>01109201002</t>
  </si>
  <si>
    <t>北野</t>
  </si>
  <si>
    <t>01110201003</t>
  </si>
  <si>
    <t>手稲富丘</t>
  </si>
  <si>
    <t>01109201003</t>
  </si>
  <si>
    <t>平岡</t>
  </si>
  <si>
    <t>01110201004</t>
  </si>
  <si>
    <t>手稲前田</t>
  </si>
  <si>
    <t>01109201004</t>
  </si>
  <si>
    <t>◎「定山渓」販売所は新聞折込のみのお届けとなります。</t>
    <rPh sb="6" eb="8">
      <t>ハンバイ</t>
    </rPh>
    <rPh sb="8" eb="9">
      <t>ジョ</t>
    </rPh>
    <phoneticPr fontId="6"/>
  </si>
  <si>
    <t>手稲稲穂</t>
    <rPh sb="0" eb="2">
      <t>テイネ</t>
    </rPh>
    <rPh sb="2" eb="4">
      <t>イナホ</t>
    </rPh>
    <phoneticPr fontId="6"/>
  </si>
  <si>
    <t>01109201005</t>
  </si>
  <si>
    <t>◎2017年9月1日より「石山」販売所、｢藤野」販売所の一部区域で未購読配布を休止しております。</t>
    <rPh sb="9" eb="10">
      <t>ヒ</t>
    </rPh>
    <rPh sb="13" eb="15">
      <t>イシヤマ</t>
    </rPh>
    <rPh sb="21" eb="23">
      <t>フジノ</t>
    </rPh>
    <rPh sb="24" eb="27">
      <t>ハンバイショ</t>
    </rPh>
    <rPh sb="28" eb="30">
      <t>イチブ</t>
    </rPh>
    <rPh sb="30" eb="32">
      <t>クイキ</t>
    </rPh>
    <rPh sb="33" eb="36">
      <t>ミコウドク</t>
    </rPh>
    <rPh sb="36" eb="38">
      <t>ハイフ</t>
    </rPh>
    <rPh sb="39" eb="41">
      <t>キュウシ</t>
    </rPh>
    <phoneticPr fontId="6"/>
  </si>
  <si>
    <t>手稲星置</t>
    <rPh sb="0" eb="2">
      <t>テイネ</t>
    </rPh>
    <rPh sb="2" eb="4">
      <t>ホシオキ</t>
    </rPh>
    <phoneticPr fontId="6"/>
  </si>
  <si>
    <t>01109201006</t>
  </si>
  <si>
    <t>　道新折込区域に変更はありません。</t>
    <phoneticPr fontId="6"/>
  </si>
  <si>
    <r>
      <t>1.配布要項：北海道新聞購読世帯には</t>
    </r>
    <r>
      <rPr>
        <b/>
        <u/>
        <sz val="8.5"/>
        <rFont val="ＭＳ Ｐゴシック"/>
        <family val="3"/>
        <charset val="128"/>
      </rPr>
      <t>木曜日朝刊</t>
    </r>
    <r>
      <rPr>
        <sz val="8.5"/>
        <rFont val="ＭＳ Ｐゴシック"/>
        <family val="3"/>
        <charset val="128"/>
      </rPr>
      <t>に折込、未購読世帯には</t>
    </r>
    <r>
      <rPr>
        <b/>
        <u/>
        <sz val="8.5"/>
        <rFont val="ＭＳ Ｐゴシック"/>
        <family val="3"/>
        <charset val="128"/>
      </rPr>
      <t>木・金曜日の2日間</t>
    </r>
    <r>
      <rPr>
        <sz val="8.5"/>
        <rFont val="ＭＳ Ｐゴシック"/>
        <family val="3"/>
        <charset val="128"/>
      </rPr>
      <t>で配布します。※年末年始・お盆期間など、一部例外日があります。</t>
    </r>
    <rPh sb="2" eb="4">
      <t>ハイフ</t>
    </rPh>
    <rPh sb="4" eb="6">
      <t>ヨウコウ</t>
    </rPh>
    <rPh sb="14" eb="16">
      <t>セタイ</t>
    </rPh>
    <rPh sb="30" eb="32">
      <t>セタイ</t>
    </rPh>
    <rPh sb="52" eb="53">
      <t>マツ</t>
    </rPh>
    <rPh sb="53" eb="55">
      <t>ネンシ</t>
    </rPh>
    <phoneticPr fontId="6"/>
  </si>
  <si>
    <r>
      <t>2.申込条件：定数未満の申込も可能ですが、新聞折込と宅配は</t>
    </r>
    <r>
      <rPr>
        <b/>
        <u/>
        <sz val="8.5"/>
        <rFont val="ＭＳ Ｐゴシック"/>
        <family val="3"/>
        <charset val="128"/>
      </rPr>
      <t>同程度の比率</t>
    </r>
    <r>
      <rPr>
        <sz val="8.5"/>
        <rFont val="ＭＳ Ｐゴシック"/>
        <family val="3"/>
        <charset val="128"/>
      </rPr>
      <t>でお申込ください。また</t>
    </r>
    <r>
      <rPr>
        <b/>
        <u/>
        <sz val="8.5"/>
        <rFont val="ＭＳ Ｐゴシック"/>
        <family val="3"/>
        <charset val="128"/>
      </rPr>
      <t>宅配のみのお申込はお断りさせていただきます</t>
    </r>
    <r>
      <rPr>
        <sz val="8.5"/>
        <rFont val="ＭＳ Ｐゴシック"/>
        <family val="3"/>
        <charset val="128"/>
      </rPr>
      <t>。予めご了承ください。</t>
    </r>
    <rPh sb="2" eb="4">
      <t>モウシコミ</t>
    </rPh>
    <rPh sb="4" eb="6">
      <t>ジョウケン</t>
    </rPh>
    <rPh sb="46" eb="48">
      <t>タクハイ</t>
    </rPh>
    <rPh sb="52" eb="54">
      <t>モウシコミ</t>
    </rPh>
    <rPh sb="56" eb="57">
      <t>コトワ</t>
    </rPh>
    <rPh sb="68" eb="69">
      <t>アラカジ</t>
    </rPh>
    <rPh sb="71" eb="73">
      <t>リョウショウ</t>
    </rPh>
    <phoneticPr fontId="6"/>
  </si>
  <si>
    <t>3.注意事項：配布体制が整わない地域（札幌市南区・石狩市の一部ほか）や配布禁止世帯、一部商工業・農業地域などは新聞折込のみのお届けとなります。</t>
    <rPh sb="7" eb="9">
      <t>ハイフ</t>
    </rPh>
    <rPh sb="9" eb="11">
      <t>タイセイ</t>
    </rPh>
    <rPh sb="12" eb="13">
      <t>トトノ</t>
    </rPh>
    <rPh sb="16" eb="18">
      <t>チイキ</t>
    </rPh>
    <rPh sb="19" eb="22">
      <t>サッポロシ</t>
    </rPh>
    <rPh sb="22" eb="24">
      <t>ミナミク</t>
    </rPh>
    <rPh sb="25" eb="28">
      <t>イシカリシ</t>
    </rPh>
    <rPh sb="29" eb="31">
      <t>イチブ</t>
    </rPh>
    <rPh sb="35" eb="37">
      <t>ハイフ</t>
    </rPh>
    <rPh sb="37" eb="39">
      <t>キンシ</t>
    </rPh>
    <rPh sb="39" eb="41">
      <t>セタイ</t>
    </rPh>
    <rPh sb="42" eb="44">
      <t>イチブ</t>
    </rPh>
    <rPh sb="44" eb="47">
      <t>ショウコウギョウ</t>
    </rPh>
    <rPh sb="48" eb="50">
      <t>ノウギョウ</t>
    </rPh>
    <rPh sb="50" eb="52">
      <t>チイキ</t>
    </rPh>
    <rPh sb="55" eb="57">
      <t>シンブン</t>
    </rPh>
    <rPh sb="57" eb="59">
      <t>オリコミ</t>
    </rPh>
    <rPh sb="63" eb="64">
      <t>トド</t>
    </rPh>
    <phoneticPr fontId="6"/>
  </si>
  <si>
    <t>4.料金・締切：配布料金は通常の折込と同様です。申込締切は3日前午前中、搬入締切は2日前午前10時半までとなります（日・祝除く）</t>
    <rPh sb="13" eb="15">
      <t>ツウジョウ</t>
    </rPh>
    <rPh sb="16" eb="18">
      <t>オリコミ</t>
    </rPh>
    <rPh sb="19" eb="21">
      <t>ドウヨウ</t>
    </rPh>
    <rPh sb="44" eb="46">
      <t>ゴゼン</t>
    </rPh>
    <rPh sb="48" eb="49">
      <t>ジ</t>
    </rPh>
    <rPh sb="49" eb="50">
      <t>ハン</t>
    </rPh>
    <phoneticPr fontId="3"/>
  </si>
  <si>
    <t>折込定数（ﾍﾟｰｼﾞ①計）</t>
    <rPh sb="0" eb="2">
      <t>オリコミ</t>
    </rPh>
    <rPh sb="2" eb="4">
      <t>テイスウ</t>
    </rPh>
    <phoneticPr fontId="6"/>
  </si>
  <si>
    <t>5.市区別表記：市区別表記は販売所の所在地によるもので販売所エリアと行政界は必ずしも一致しておりません。</t>
    <rPh sb="2" eb="4">
      <t>シク</t>
    </rPh>
    <rPh sb="4" eb="5">
      <t>ベツ</t>
    </rPh>
    <rPh sb="5" eb="7">
      <t>ヒョウキ</t>
    </rPh>
    <phoneticPr fontId="6"/>
  </si>
  <si>
    <t>宅配定数（ﾍﾟｰｼﾞ①計）</t>
    <rPh sb="0" eb="2">
      <t>タクハイ</t>
    </rPh>
    <rPh sb="2" eb="4">
      <t>テイスウ</t>
    </rPh>
    <phoneticPr fontId="6"/>
  </si>
  <si>
    <t>6.免責事項：悪天候、災害、事故等、やむを得ない事由により折込・宅配ともに遅延・不能となる場合があります。予めご了承ください。</t>
    <rPh sb="2" eb="4">
      <t>メンセキ</t>
    </rPh>
    <rPh sb="4" eb="6">
      <t>ジコウ</t>
    </rPh>
    <rPh sb="32" eb="34">
      <t>タクハイ</t>
    </rPh>
    <rPh sb="53" eb="54">
      <t>アラカジ</t>
    </rPh>
    <phoneticPr fontId="6"/>
  </si>
  <si>
    <t>ﾍﾟｰｼﾞ①合計</t>
    <rPh sb="6" eb="7">
      <t>ゴウ</t>
    </rPh>
    <phoneticPr fontId="6"/>
  </si>
  <si>
    <t>7.複合店：店名に(複)と付した販売所は、折込定数に朝日新聞・毎日新聞・日経新聞の枚数を含む複合店です。該当銘柄は販売所によって異なります。銘柄指定はできませんので予めご了承ください。</t>
    <rPh sb="52" eb="54">
      <t>ガイトウ</t>
    </rPh>
    <rPh sb="54" eb="56">
      <t>メイガラ</t>
    </rPh>
    <rPh sb="57" eb="59">
      <t>ハンバイ</t>
    </rPh>
    <rPh sb="59" eb="60">
      <t>ジョ</t>
    </rPh>
    <rPh sb="64" eb="65">
      <t>コト</t>
    </rPh>
    <phoneticPr fontId="6"/>
  </si>
  <si>
    <t>1-A2</t>
    <phoneticPr fontId="6"/>
  </si>
  <si>
    <t>札幌市・江別市・北広島市・石狩市</t>
    <rPh sb="0" eb="2">
      <t>サッポロシナイ</t>
    </rPh>
    <rPh sb="2" eb="3">
      <t>シ</t>
    </rPh>
    <rPh sb="4" eb="7">
      <t>エベツシ</t>
    </rPh>
    <rPh sb="8" eb="11">
      <t>キタヒロシマ</t>
    </rPh>
    <rPh sb="11" eb="12">
      <t>シ</t>
    </rPh>
    <rPh sb="13" eb="15">
      <t>イシカリ</t>
    </rPh>
    <rPh sb="15" eb="16">
      <t>シ</t>
    </rPh>
    <phoneticPr fontId="6"/>
  </si>
  <si>
    <t>どうしんデリバリーエクスプレス申込書②</t>
    <rPh sb="15" eb="17">
      <t>モウシコミ</t>
    </rPh>
    <rPh sb="17" eb="18">
      <t>ショ</t>
    </rPh>
    <phoneticPr fontId="6"/>
  </si>
  <si>
    <t>折込・宅配計（ﾍﾟｰｼﾞ②合計）</t>
    <rPh sb="0" eb="2">
      <t>オリコミ</t>
    </rPh>
    <rPh sb="3" eb="5">
      <t>タクハイ</t>
    </rPh>
    <rPh sb="5" eb="6">
      <t>ケイ</t>
    </rPh>
    <rPh sb="13" eb="14">
      <t>ゴウ</t>
    </rPh>
    <phoneticPr fontId="6"/>
  </si>
  <si>
    <t>折込枚数（ﾍﾟｰｼﾞ②計）</t>
    <phoneticPr fontId="6"/>
  </si>
  <si>
    <t>宅配枚数（ﾍﾟｰｼﾞ②計）</t>
    <phoneticPr fontId="6"/>
  </si>
  <si>
    <t>納品・広告内容に関わる連絡事項</t>
    <rPh sb="0" eb="2">
      <t>ノウヒン</t>
    </rPh>
    <rPh sb="3" eb="7">
      <t>コウコクナイヨウ</t>
    </rPh>
    <rPh sb="8" eb="9">
      <t>カカ</t>
    </rPh>
    <rPh sb="11" eb="15">
      <t>レンラクジコウ</t>
    </rPh>
    <phoneticPr fontId="3"/>
  </si>
  <si>
    <t>菊水</t>
  </si>
  <si>
    <t>01104201001</t>
  </si>
  <si>
    <t>札幌市</t>
    <phoneticPr fontId="6"/>
  </si>
  <si>
    <t>幌北</t>
  </si>
  <si>
    <t>01102201001</t>
  </si>
  <si>
    <t>白石区</t>
    <rPh sb="0" eb="3">
      <t>シロイシク</t>
    </rPh>
    <phoneticPr fontId="16"/>
  </si>
  <si>
    <t>菊水元町</t>
    <rPh sb="0" eb="2">
      <t>キクスイ</t>
    </rPh>
    <rPh sb="2" eb="4">
      <t>モトマチ</t>
    </rPh>
    <phoneticPr fontId="6"/>
  </si>
  <si>
    <t>01104201002</t>
  </si>
  <si>
    <t>北区</t>
    <phoneticPr fontId="6"/>
  </si>
  <si>
    <t>麻生</t>
  </si>
  <si>
    <t>01102201003</t>
  </si>
  <si>
    <t>東札幌</t>
  </si>
  <si>
    <t>01104201003</t>
  </si>
  <si>
    <t>新川</t>
  </si>
  <si>
    <t>01102201004</t>
  </si>
  <si>
    <t>白石</t>
  </si>
  <si>
    <t>01104201004</t>
  </si>
  <si>
    <t>新琴似北部</t>
  </si>
  <si>
    <t>01102201005</t>
  </si>
  <si>
    <t>北郷</t>
  </si>
  <si>
    <t>01104201005</t>
  </si>
  <si>
    <t>新琴似西部</t>
  </si>
  <si>
    <t>01102201006</t>
  </si>
  <si>
    <t>北白石</t>
  </si>
  <si>
    <t>01104201006</t>
  </si>
  <si>
    <t>屯田</t>
  </si>
  <si>
    <t>01102201007</t>
  </si>
  <si>
    <t>東白石</t>
  </si>
  <si>
    <t>01104201007</t>
  </si>
  <si>
    <t>屯田北</t>
    <rPh sb="2" eb="3">
      <t>キタ</t>
    </rPh>
    <phoneticPr fontId="6"/>
  </si>
  <si>
    <t>（廃店　篠路へ統合）</t>
    <rPh sb="4" eb="6">
      <t>シノロ</t>
    </rPh>
    <phoneticPr fontId="6"/>
  </si>
  <si>
    <t>厚別区</t>
    <rPh sb="0" eb="3">
      <t>アツベツク</t>
    </rPh>
    <phoneticPr fontId="6"/>
  </si>
  <si>
    <t>青葉中央</t>
  </si>
  <si>
    <t>01108201001</t>
  </si>
  <si>
    <t>太平</t>
  </si>
  <si>
    <t>もみじ台</t>
  </si>
  <si>
    <t>01108201002</t>
  </si>
  <si>
    <t>篠路</t>
  </si>
  <si>
    <t>01102201010</t>
  </si>
  <si>
    <t>厚別中央</t>
    <rPh sb="2" eb="4">
      <t>チュウオウ</t>
    </rPh>
    <phoneticPr fontId="6"/>
  </si>
  <si>
    <t>01108201003</t>
  </si>
  <si>
    <t>あいの里</t>
  </si>
  <si>
    <t>01102201011</t>
  </si>
  <si>
    <t>厚別北</t>
  </si>
  <si>
    <t>01108201004</t>
  </si>
  <si>
    <t>石狩市</t>
    <rPh sb="0" eb="2">
      <t>イシカリ</t>
    </rPh>
    <rPh sb="2" eb="3">
      <t>シ</t>
    </rPh>
    <phoneticPr fontId="16"/>
  </si>
  <si>
    <t>花川東</t>
  </si>
  <si>
    <t>01235201001</t>
  </si>
  <si>
    <t>上野幌</t>
  </si>
  <si>
    <t>01108201005</t>
  </si>
  <si>
    <t>花川北</t>
  </si>
  <si>
    <t>01235201002</t>
  </si>
  <si>
    <t>東区</t>
    <rPh sb="0" eb="2">
      <t>ヒガシク</t>
    </rPh>
    <phoneticPr fontId="16"/>
  </si>
  <si>
    <t>札苗</t>
  </si>
  <si>
    <t>01103201001</t>
  </si>
  <si>
    <t>花川南</t>
  </si>
  <si>
    <t>01235201003</t>
  </si>
  <si>
    <t>苗穂</t>
  </si>
  <si>
    <t>01103201002</t>
  </si>
  <si>
    <t>石狩</t>
  </si>
  <si>
    <t>01235201004</t>
  </si>
  <si>
    <t>伏古</t>
  </si>
  <si>
    <t>（廃店　札苗・苗穂へ分割統合）</t>
    <phoneticPr fontId="6"/>
  </si>
  <si>
    <t>江別市</t>
    <rPh sb="0" eb="3">
      <t>エベツシ</t>
    </rPh>
    <phoneticPr fontId="16"/>
  </si>
  <si>
    <t>大麻</t>
    <phoneticPr fontId="6"/>
  </si>
  <si>
    <t>01217201001</t>
  </si>
  <si>
    <t>北栄</t>
  </si>
  <si>
    <t>（廃店　新道・光星・栄町東・丘珠へ分割統合）</t>
    <rPh sb="4" eb="6">
      <t>シンドウ</t>
    </rPh>
    <rPh sb="7" eb="9">
      <t>コウセイ</t>
    </rPh>
    <rPh sb="10" eb="12">
      <t>サカエマチ</t>
    </rPh>
    <rPh sb="12" eb="13">
      <t>ヒガシ</t>
    </rPh>
    <rPh sb="14" eb="16">
      <t>オカダマ</t>
    </rPh>
    <phoneticPr fontId="6"/>
  </si>
  <si>
    <t>野幌大麻東</t>
    <rPh sb="2" eb="4">
      <t>オオアサ</t>
    </rPh>
    <rPh sb="4" eb="5">
      <t>ヒガシ</t>
    </rPh>
    <phoneticPr fontId="6"/>
  </si>
  <si>
    <t>01217201003</t>
  </si>
  <si>
    <t>新道</t>
  </si>
  <si>
    <t>01103201005</t>
  </si>
  <si>
    <t>野幌南部</t>
  </si>
  <si>
    <t>01217201004</t>
  </si>
  <si>
    <t>光星</t>
  </si>
  <si>
    <t>01103201006</t>
  </si>
  <si>
    <t>江別西部</t>
  </si>
  <si>
    <t>01217201005</t>
  </si>
  <si>
    <t>札幌鉄北</t>
    <rPh sb="0" eb="2">
      <t>サッポロ</t>
    </rPh>
    <rPh sb="2" eb="3">
      <t>テツ</t>
    </rPh>
    <rPh sb="3" eb="4">
      <t>キタ</t>
    </rPh>
    <phoneticPr fontId="6"/>
  </si>
  <si>
    <t>01103201007</t>
  </si>
  <si>
    <t>江別中央</t>
  </si>
  <si>
    <t>01217201006</t>
  </si>
  <si>
    <t>栄町中央</t>
  </si>
  <si>
    <t>01103201009</t>
  </si>
  <si>
    <t>江別東部</t>
  </si>
  <si>
    <t>01217201007</t>
  </si>
  <si>
    <t>栄町東</t>
  </si>
  <si>
    <t>01103201010</t>
  </si>
  <si>
    <t>北広島市</t>
    <rPh sb="0" eb="3">
      <t>キタヒロシマ</t>
    </rPh>
    <rPh sb="3" eb="4">
      <t>シ</t>
    </rPh>
    <phoneticPr fontId="16"/>
  </si>
  <si>
    <t>北広島</t>
  </si>
  <si>
    <t>01234201001</t>
  </si>
  <si>
    <t>丘珠</t>
  </si>
  <si>
    <t>01103201011</t>
  </si>
  <si>
    <t>広島</t>
  </si>
  <si>
    <t>01234201002</t>
  </si>
  <si>
    <t>西の里</t>
  </si>
  <si>
    <t>01234201003</t>
  </si>
  <si>
    <t>大曲</t>
  </si>
  <si>
    <t>01234201004</t>
  </si>
  <si>
    <t>◎「石狩」販売所は新聞折込のみのお届けとなります。</t>
    <rPh sb="2" eb="4">
      <t>イシカリ</t>
    </rPh>
    <rPh sb="5" eb="8">
      <t>ハンバイショ</t>
    </rPh>
    <phoneticPr fontId="6"/>
  </si>
  <si>
    <r>
      <t>2.申込条件：定数未満の申込も可能ですが、新聞折込と宅配は</t>
    </r>
    <r>
      <rPr>
        <b/>
        <u/>
        <sz val="8.5"/>
        <rFont val="ＭＳ Ｐゴシック"/>
        <family val="3"/>
        <charset val="128"/>
      </rPr>
      <t>同程度の比率</t>
    </r>
    <r>
      <rPr>
        <sz val="8.5"/>
        <rFont val="ＭＳ Ｐゴシック"/>
        <family val="3"/>
        <charset val="128"/>
      </rPr>
      <t>でお申込ください。また</t>
    </r>
    <r>
      <rPr>
        <b/>
        <u/>
        <sz val="8.5"/>
        <rFont val="ＭＳ Ｐゴシック"/>
        <family val="3"/>
        <charset val="128"/>
      </rPr>
      <t>宅配のみのお申込はお断りさせていただきます</t>
    </r>
    <r>
      <rPr>
        <sz val="8.5"/>
        <rFont val="ＭＳ Ｐゴシック"/>
        <family val="3"/>
        <charset val="128"/>
      </rPr>
      <t>。予めご了承ください。</t>
    </r>
    <rPh sb="2" eb="4">
      <t>モウシコミ</t>
    </rPh>
    <rPh sb="4" eb="6">
      <t>ジョウケン</t>
    </rPh>
    <phoneticPr fontId="6"/>
  </si>
  <si>
    <t>4.料金・締切：配布料金は通常の折込と同様です。申込締切は3日前午前中、搬入締切は2日前午前10時半までとなります（日・祝除く）</t>
    <rPh sb="13" eb="15">
      <t>ツウジョウ</t>
    </rPh>
    <rPh sb="16" eb="18">
      <t>オリコミ</t>
    </rPh>
    <rPh sb="19" eb="21">
      <t>ドウヨウ</t>
    </rPh>
    <rPh sb="48" eb="49">
      <t>ジ</t>
    </rPh>
    <rPh sb="49" eb="50">
      <t>ハン</t>
    </rPh>
    <phoneticPr fontId="3"/>
  </si>
  <si>
    <t>折込定数（ﾍﾟｰｼﾞ②計）</t>
    <rPh sb="0" eb="2">
      <t>オリコミ</t>
    </rPh>
    <rPh sb="2" eb="4">
      <t>テイスウ</t>
    </rPh>
    <phoneticPr fontId="6"/>
  </si>
  <si>
    <t>折込定数（総合計）</t>
    <rPh sb="0" eb="2">
      <t>オリコミ</t>
    </rPh>
    <rPh sb="2" eb="4">
      <t>テイスウ</t>
    </rPh>
    <rPh sb="5" eb="6">
      <t>ソウ</t>
    </rPh>
    <rPh sb="6" eb="8">
      <t>ゴウケイ</t>
    </rPh>
    <phoneticPr fontId="6"/>
  </si>
  <si>
    <t>宅配定数（ﾍﾟｰｼﾞ②計）</t>
    <rPh sb="0" eb="2">
      <t>タクハイ</t>
    </rPh>
    <rPh sb="2" eb="4">
      <t>テイスウ</t>
    </rPh>
    <phoneticPr fontId="6"/>
  </si>
  <si>
    <t>宅配定数（総合計）</t>
    <rPh sb="0" eb="2">
      <t>タクハイ</t>
    </rPh>
    <rPh sb="2" eb="4">
      <t>テイスウ</t>
    </rPh>
    <rPh sb="5" eb="6">
      <t>ソウ</t>
    </rPh>
    <rPh sb="6" eb="8">
      <t>ゴウケイ</t>
    </rPh>
    <phoneticPr fontId="6"/>
  </si>
  <si>
    <t>定数総合計</t>
    <rPh sb="0" eb="2">
      <t>テイスウ</t>
    </rPh>
    <rPh sb="2" eb="3">
      <t>ソウ</t>
    </rPh>
    <rPh sb="3" eb="5">
      <t>ゴウケイ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</si>
</sst>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m&quot;月&quot;d&quot;日&quot;\(aaa\)"/>
    <numFmt numFmtId="178" formatCode="&quot;【dDe折込・別配】&quot;@"/>
    <numFmt numFmtId="179" formatCode="@\(&quot;複&quot;\)"/>
  </numFmts>
  <fonts count="36">
    <font>
      <sz val="11"/>
      <color theme="1"/>
      <name val="游ゴシック"/>
      <family val="2"/>
      <charset val="128"/>
      <scheme val="minor"/>
    </font>
    <font>
      <sz val="11"/>
      <name val="ＭＳ Ｐゴシック"/>
      <family val="3"/>
      <charset val="128"/>
    </font>
    <font>
      <sz val="9"/>
      <name val="ＭＳ Ｐゴシック"/>
      <family val="3"/>
      <charset val="128"/>
    </font>
    <font>
      <sz val="6"/>
      <name val="游ゴシック"/>
      <family val="2"/>
      <charset val="128"/>
      <scheme val="minor"/>
    </font>
    <font>
      <sz val="8"/>
      <name val="ＭＳ Ｐゴシック"/>
      <family val="3"/>
      <charset val="128"/>
    </font>
    <font>
      <b/>
      <sz val="12"/>
      <name val="ＭＳ Ｐゴシック"/>
      <family val="3"/>
      <charset val="128"/>
    </font>
    <font>
      <sz val="6"/>
      <name val="Osaka"/>
      <family val="3"/>
      <charset val="128"/>
    </font>
    <font>
      <sz val="12"/>
      <name val="ＭＳ Ｐゴシック"/>
      <family val="3"/>
      <charset val="128"/>
    </font>
    <font>
      <sz val="10"/>
      <name val="ＭＳ Ｐゴシック"/>
      <family val="3"/>
      <charset val="128"/>
    </font>
    <font>
      <sz val="14"/>
      <name val="ＭＳ Ｐゴシック"/>
      <family val="3"/>
      <charset val="128"/>
    </font>
    <font>
      <sz val="8.5"/>
      <name val="ＭＳ Ｐゴシック"/>
      <family val="3"/>
      <charset val="128"/>
    </font>
    <font>
      <b/>
      <sz val="16"/>
      <name val="ＭＳ Ｐゴシック"/>
      <family val="3"/>
      <charset val="128"/>
    </font>
    <font>
      <b/>
      <sz val="14"/>
      <name val="ＭＳ Ｐゴシック"/>
      <family val="3"/>
      <charset val="128"/>
    </font>
    <font>
      <sz val="14"/>
      <name val="游ゴシック Light"/>
      <family val="3"/>
      <charset val="128"/>
      <scheme val="major"/>
    </font>
    <font>
      <sz val="16"/>
      <name val="ＭＳ Ｐゴシック"/>
      <family val="3"/>
      <charset val="128"/>
    </font>
    <font>
      <sz val="12"/>
      <name val="ＭＳ Ｐ明朝"/>
      <family val="1"/>
      <charset val="128"/>
    </font>
    <font>
      <sz val="6"/>
      <name val="ＭＳ Ｐゴシック"/>
      <family val="3"/>
      <charset val="128"/>
    </font>
    <font>
      <sz val="10"/>
      <name val="Eras Light ITC"/>
      <family val="2"/>
    </font>
    <font>
      <sz val="10"/>
      <name val="ＭＳ Ｐ明朝"/>
      <family val="1"/>
      <charset val="128"/>
    </font>
    <font>
      <sz val="8"/>
      <color theme="0"/>
      <name val="ＭＳ Ｐゴシック"/>
      <family val="3"/>
      <charset val="128"/>
    </font>
    <font>
      <b/>
      <sz val="11"/>
      <name val="ＭＳ Ｐゴシック"/>
      <family val="3"/>
      <charset val="128"/>
    </font>
    <font>
      <sz val="9"/>
      <name val="ＭＳ Ｐ明朝"/>
      <family val="1"/>
      <charset val="128"/>
    </font>
    <font>
      <sz val="8"/>
      <name val="ＭＳ Ｐ明朝"/>
      <family val="1"/>
      <charset val="128"/>
    </font>
    <font>
      <sz val="9"/>
      <color theme="1"/>
      <name val="游ゴシック"/>
      <family val="2"/>
      <charset val="128"/>
      <scheme val="minor"/>
    </font>
    <font>
      <sz val="10"/>
      <color rgb="FF0070C0"/>
      <name val="ＭＳ Ｐゴシック"/>
      <family val="3"/>
      <charset val="128"/>
    </font>
    <font>
      <sz val="11"/>
      <color rgb="FF0070C0"/>
      <name val="ＭＳ Ｐゴシック"/>
      <family val="3"/>
      <charset val="128"/>
    </font>
    <font>
      <sz val="11"/>
      <color rgb="FFFF0000"/>
      <name val="ＭＳ Ｐゴシック"/>
      <family val="3"/>
      <charset val="128"/>
    </font>
    <font>
      <b/>
      <u/>
      <sz val="8.5"/>
      <name val="ＭＳ Ｐゴシック"/>
      <family val="3"/>
      <charset val="128"/>
    </font>
    <font>
      <sz val="11"/>
      <name val="ＭＳ Ｐ明朝"/>
      <family val="1"/>
      <charset val="128"/>
    </font>
    <font>
      <sz val="20"/>
      <name val="ＭＳ Ｐゴシック"/>
      <family val="3"/>
      <charset val="128"/>
    </font>
    <font>
      <b/>
      <sz val="16"/>
      <name val="游ゴシック Light"/>
      <family val="3"/>
      <charset val="128"/>
      <scheme val="major"/>
    </font>
    <font>
      <b/>
      <sz val="14"/>
      <name val="游ゴシック Light"/>
      <family val="3"/>
      <charset val="128"/>
      <scheme val="major"/>
    </font>
    <font>
      <sz val="10"/>
      <name val="游ゴシック Light"/>
      <family val="3"/>
      <charset val="128"/>
      <scheme val="major"/>
    </font>
    <font>
      <sz val="11"/>
      <name val="游ゴシック Light"/>
      <family val="3"/>
      <charset val="128"/>
      <scheme val="major"/>
    </font>
    <font>
      <sz val="7.5"/>
      <name val="ＭＳ Ｐゴシック"/>
      <family val="3"/>
      <charset val="128"/>
    </font>
    <font>
      <sz val="10"/>
      <name val="ＤＦ特太ゴシック体"/>
      <family val="3"/>
      <charset val="128"/>
    </font>
  </fonts>
  <fills count="4">
    <fill>
      <patternFill patternType="none"/>
    </fill>
    <fill>
      <patternFill patternType="gray125"/>
    </fill>
    <fill>
      <patternFill patternType="solid">
        <fgColor theme="0" tint="-0.499984740745262"/>
        <bgColor indexed="64"/>
      </patternFill>
    </fill>
    <fill>
      <patternFill patternType="solid">
        <fgColor theme="0"/>
        <bgColor indexed="64"/>
      </patternFill>
    </fill>
  </fills>
  <borders count="1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dotted">
        <color indexed="64"/>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double">
        <color indexed="64"/>
      </right>
      <top style="double">
        <color indexed="64"/>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tted">
        <color indexed="64"/>
      </left>
      <right/>
      <top style="hair">
        <color indexed="64"/>
      </top>
      <bottom style="double">
        <color indexed="64"/>
      </bottom>
      <diagonal/>
    </border>
    <border>
      <left/>
      <right/>
      <top style="hair">
        <color indexed="64"/>
      </top>
      <bottom style="double">
        <color indexed="64"/>
      </bottom>
      <diagonal/>
    </border>
    <border>
      <left/>
      <right style="dotted">
        <color indexed="64"/>
      </right>
      <top style="hair">
        <color indexed="64"/>
      </top>
      <bottom style="double">
        <color indexed="64"/>
      </bottom>
      <diagonal/>
    </border>
    <border>
      <left style="dotted">
        <color indexed="64"/>
      </left>
      <right style="double">
        <color indexed="64"/>
      </right>
      <top style="hair">
        <color indexed="64"/>
      </top>
      <bottom style="double">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medium">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bottom/>
      <diagonal/>
    </border>
    <border>
      <left style="thin">
        <color indexed="64"/>
      </left>
      <right/>
      <top style="hair">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medium">
        <color indexed="64"/>
      </top>
      <bottom/>
      <diagonal/>
    </border>
    <border>
      <left style="hair">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diagonalUp="1">
      <left style="hair">
        <color indexed="64"/>
      </left>
      <right style="thin">
        <color indexed="64"/>
      </right>
      <top style="hair">
        <color indexed="64"/>
      </top>
      <bottom style="thin">
        <color auto="1"/>
      </bottom>
      <diagonal style="hair">
        <color indexed="64"/>
      </diagonal>
    </border>
    <border>
      <left style="thin">
        <color indexed="64"/>
      </left>
      <right style="hair">
        <color indexed="64"/>
      </right>
      <top style="hair">
        <color indexed="64"/>
      </top>
      <bottom style="thin">
        <color indexed="64"/>
      </bottom>
      <diagonal/>
    </border>
    <border diagonalUp="1">
      <left style="hair">
        <color indexed="64"/>
      </left>
      <right style="medium">
        <color indexed="64"/>
      </right>
      <top style="hair">
        <color indexed="64"/>
      </top>
      <bottom style="thin">
        <color auto="1"/>
      </bottom>
      <diagonal style="hair">
        <color indexed="64"/>
      </diagonal>
    </border>
    <border>
      <left/>
      <right/>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6">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cellStyleXfs>
  <cellXfs count="304">
    <xf numFmtId="0" fontId="0" fillId="0" borderId="0" xfId="0">
      <alignment vertical="center"/>
    </xf>
    <xf numFmtId="0" fontId="2" fillId="0" borderId="0" xfId="1" applyFont="1" applyAlignment="1">
      <alignment vertical="center"/>
    </xf>
    <xf numFmtId="0" fontId="4" fillId="0" borderId="0" xfId="1" applyFont="1" applyAlignment="1">
      <alignment vertical="center"/>
    </xf>
    <xf numFmtId="0" fontId="2" fillId="0" borderId="0" xfId="1" applyFont="1" applyAlignment="1">
      <alignment horizontal="center" vertical="center"/>
    </xf>
    <xf numFmtId="0" fontId="1" fillId="0" borderId="0" xfId="1" applyAlignment="1">
      <alignment vertical="center"/>
    </xf>
    <xf numFmtId="0" fontId="5" fillId="0" borderId="1" xfId="1" applyFont="1" applyBorder="1" applyAlignment="1">
      <alignment horizontal="center" vertical="center"/>
    </xf>
    <xf numFmtId="0" fontId="7" fillId="0" borderId="2" xfId="1" applyFont="1" applyBorder="1" applyAlignment="1">
      <alignment vertical="center"/>
    </xf>
    <xf numFmtId="0" fontId="5" fillId="0" borderId="1" xfId="1" applyFont="1" applyBorder="1" applyAlignment="1">
      <alignment vertical="center"/>
    </xf>
    <xf numFmtId="0" fontId="7" fillId="0" borderId="3" xfId="1" applyFont="1" applyBorder="1" applyAlignment="1">
      <alignment vertical="center"/>
    </xf>
    <xf numFmtId="0" fontId="1" fillId="0" borderId="4" xfId="1" applyBorder="1" applyAlignment="1">
      <alignment vertical="center"/>
    </xf>
    <xf numFmtId="55" fontId="2" fillId="0" borderId="0" xfId="1" applyNumberFormat="1" applyFont="1" applyAlignment="1">
      <alignment vertical="center"/>
    </xf>
    <xf numFmtId="176" fontId="2" fillId="0" borderId="0" xfId="1" applyNumberFormat="1" applyFont="1" applyAlignment="1">
      <alignment horizontal="center" vertical="center" shrinkToFit="1"/>
    </xf>
    <xf numFmtId="0" fontId="5" fillId="0" borderId="0" xfId="1" applyFont="1" applyAlignment="1">
      <alignment vertical="center"/>
    </xf>
    <xf numFmtId="31" fontId="8" fillId="0" borderId="0" xfId="1" applyNumberFormat="1" applyFont="1" applyAlignment="1">
      <alignment vertical="center"/>
    </xf>
    <xf numFmtId="49" fontId="8" fillId="0" borderId="0" xfId="1" applyNumberFormat="1" applyFont="1" applyAlignment="1">
      <alignment vertical="center"/>
    </xf>
    <xf numFmtId="0" fontId="7" fillId="0" borderId="0" xfId="1" applyFont="1" applyAlignment="1">
      <alignment vertical="center"/>
    </xf>
    <xf numFmtId="0" fontId="1" fillId="0" borderId="0" xfId="1" applyAlignment="1">
      <alignment horizontal="center" vertical="center"/>
    </xf>
    <xf numFmtId="0" fontId="2" fillId="0" borderId="1" xfId="1" applyFont="1" applyBorder="1" applyAlignment="1" applyProtection="1">
      <alignment horizontal="center" vertical="center"/>
      <protection locked="0"/>
    </xf>
    <xf numFmtId="0" fontId="2" fillId="0" borderId="2" xfId="1" applyFont="1" applyBorder="1" applyAlignment="1" applyProtection="1">
      <alignment vertical="center"/>
      <protection locked="0"/>
    </xf>
    <xf numFmtId="0" fontId="9" fillId="0" borderId="0" xfId="1" applyFont="1" applyAlignment="1">
      <alignment vertical="center"/>
    </xf>
    <xf numFmtId="0" fontId="4" fillId="0" borderId="5" xfId="1" applyFont="1" applyBorder="1" applyAlignment="1">
      <alignment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10" fillId="0" borderId="13" xfId="1" applyFont="1" applyBorder="1" applyAlignment="1">
      <alignment horizontal="center" vertical="center"/>
    </xf>
    <xf numFmtId="0" fontId="10" fillId="0" borderId="14" xfId="1" applyFont="1" applyBorder="1" applyAlignment="1">
      <alignment horizontal="center" vertical="center"/>
    </xf>
    <xf numFmtId="0" fontId="10" fillId="0" borderId="15" xfId="1" applyFont="1" applyBorder="1" applyAlignment="1">
      <alignment horizontal="center" vertical="center"/>
    </xf>
    <xf numFmtId="0" fontId="10" fillId="0" borderId="15" xfId="1" applyFont="1" applyBorder="1" applyAlignment="1">
      <alignment horizontal="center" vertical="center"/>
    </xf>
    <xf numFmtId="0" fontId="10" fillId="0" borderId="16" xfId="1" applyFont="1" applyBorder="1" applyAlignment="1">
      <alignment horizontal="center" vertical="center"/>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177" fontId="11" fillId="0" borderId="17" xfId="1" applyNumberFormat="1" applyFont="1" applyBorder="1" applyAlignment="1" applyProtection="1">
      <alignment horizontal="center" vertical="center" shrinkToFit="1"/>
      <protection locked="0"/>
    </xf>
    <xf numFmtId="177" fontId="11" fillId="0" borderId="18" xfId="1" applyNumberFormat="1" applyFont="1" applyBorder="1" applyAlignment="1" applyProtection="1">
      <alignment horizontal="center" vertical="center" shrinkToFit="1"/>
      <protection locked="0"/>
    </xf>
    <xf numFmtId="178" fontId="12" fillId="0" borderId="19" xfId="1" applyNumberFormat="1" applyFont="1" applyBorder="1" applyAlignment="1" applyProtection="1">
      <alignment vertical="center" shrinkToFit="1"/>
      <protection locked="0"/>
    </xf>
    <xf numFmtId="178" fontId="12" fillId="0" borderId="20" xfId="1" applyNumberFormat="1" applyFont="1" applyBorder="1" applyAlignment="1" applyProtection="1">
      <alignment horizontal="left" vertical="center" shrinkToFit="1"/>
      <protection locked="0"/>
    </xf>
    <xf numFmtId="178" fontId="12" fillId="0" borderId="21" xfId="1" applyNumberFormat="1" applyFont="1" applyBorder="1" applyAlignment="1" applyProtection="1">
      <alignment horizontal="left" vertical="center" shrinkToFit="1"/>
      <protection locked="0"/>
    </xf>
    <xf numFmtId="0" fontId="8" fillId="0" borderId="22" xfId="1" applyFont="1" applyBorder="1" applyAlignment="1" applyProtection="1">
      <alignment horizontal="center" vertical="center" shrinkToFit="1"/>
      <protection locked="0"/>
    </xf>
    <xf numFmtId="0" fontId="8" fillId="0" borderId="20" xfId="1" applyFont="1" applyBorder="1" applyAlignment="1" applyProtection="1">
      <alignment horizontal="center" vertical="center" shrinkToFit="1"/>
      <protection locked="0"/>
    </xf>
    <xf numFmtId="0" fontId="12" fillId="0" borderId="19" xfId="1" applyFont="1" applyBorder="1" applyAlignment="1" applyProtection="1">
      <alignment horizontal="center" vertical="center" shrinkToFit="1"/>
      <protection locked="0"/>
    </xf>
    <xf numFmtId="0" fontId="12" fillId="0" borderId="20" xfId="1" applyFont="1" applyBorder="1" applyAlignment="1" applyProtection="1">
      <alignment horizontal="center" vertical="center" shrinkToFit="1"/>
      <protection locked="0"/>
    </xf>
    <xf numFmtId="0" fontId="12" fillId="0" borderId="23" xfId="1" applyFont="1" applyBorder="1" applyAlignment="1" applyProtection="1">
      <alignment horizontal="center" vertical="center" shrinkToFit="1"/>
      <protection locked="0"/>
    </xf>
    <xf numFmtId="0" fontId="7" fillId="0" borderId="24" xfId="1" applyFont="1" applyBorder="1" applyAlignment="1" applyProtection="1">
      <alignment horizontal="center" vertical="center" shrinkToFit="1"/>
      <protection locked="0"/>
    </xf>
    <xf numFmtId="0" fontId="7" fillId="0" borderId="25" xfId="1" applyFont="1" applyBorder="1" applyAlignment="1" applyProtection="1">
      <alignment vertical="center"/>
      <protection locked="0"/>
    </xf>
    <xf numFmtId="0" fontId="1" fillId="0" borderId="26" xfId="1" applyBorder="1" applyAlignment="1" applyProtection="1">
      <alignment horizontal="center" vertical="center" shrinkToFit="1"/>
      <protection locked="0"/>
    </xf>
    <xf numFmtId="0" fontId="1" fillId="0" borderId="27" xfId="1" applyBorder="1" applyAlignment="1" applyProtection="1">
      <alignment horizontal="center" vertical="center" shrinkToFit="1"/>
      <protection locked="0"/>
    </xf>
    <xf numFmtId="0" fontId="1" fillId="0" borderId="28" xfId="1" applyBorder="1" applyAlignment="1" applyProtection="1">
      <alignment horizontal="center" vertical="center" shrinkToFit="1"/>
      <protection locked="0"/>
    </xf>
    <xf numFmtId="0" fontId="1" fillId="0" borderId="29" xfId="1" applyBorder="1" applyAlignment="1" applyProtection="1">
      <alignment horizontal="center" vertical="center" shrinkToFit="1"/>
      <protection locked="0"/>
    </xf>
    <xf numFmtId="0" fontId="10" fillId="0" borderId="9" xfId="1" applyFont="1" applyBorder="1" applyAlignment="1">
      <alignment horizontal="center" vertical="center" shrinkToFit="1"/>
    </xf>
    <xf numFmtId="0" fontId="10" fillId="0" borderId="10" xfId="1" applyFont="1" applyBorder="1" applyAlignment="1">
      <alignment horizontal="center" vertical="center" shrinkToFit="1"/>
    </xf>
    <xf numFmtId="0" fontId="10" fillId="0" borderId="11" xfId="1" applyFont="1" applyBorder="1" applyAlignment="1">
      <alignment horizontal="center" vertical="center" shrinkToFit="1"/>
    </xf>
    <xf numFmtId="0" fontId="10" fillId="0" borderId="30" xfId="1" applyFont="1" applyBorder="1" applyAlignment="1">
      <alignment horizontal="center" vertical="center" shrinkToFit="1"/>
    </xf>
    <xf numFmtId="0" fontId="10" fillId="0" borderId="31" xfId="1" applyFont="1" applyBorder="1" applyAlignment="1">
      <alignment horizontal="center" vertical="center" shrinkToFit="1"/>
    </xf>
    <xf numFmtId="0" fontId="10" fillId="0" borderId="32" xfId="1" applyFont="1" applyBorder="1" applyAlignment="1">
      <alignment horizontal="center" vertical="center" shrinkToFit="1"/>
    </xf>
    <xf numFmtId="0" fontId="10" fillId="0" borderId="33" xfId="1" applyFont="1" applyBorder="1" applyAlignment="1">
      <alignment vertical="center"/>
    </xf>
    <xf numFmtId="0" fontId="10" fillId="0" borderId="34" xfId="1" applyFont="1" applyBorder="1" applyAlignment="1">
      <alignment horizontal="center" vertical="center"/>
    </xf>
    <xf numFmtId="0" fontId="10" fillId="0" borderId="35" xfId="1" applyFont="1" applyBorder="1" applyAlignment="1">
      <alignment horizontal="center" vertical="center"/>
    </xf>
    <xf numFmtId="0" fontId="10" fillId="0" borderId="3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38" fontId="11" fillId="0" borderId="19" xfId="2" applyFont="1" applyBorder="1" applyAlignment="1" applyProtection="1">
      <alignment vertical="center"/>
      <protection locked="0"/>
    </xf>
    <xf numFmtId="38" fontId="11" fillId="0" borderId="20" xfId="2" applyFont="1" applyBorder="1" applyAlignment="1" applyProtection="1">
      <alignment vertical="center"/>
      <protection locked="0"/>
    </xf>
    <xf numFmtId="38" fontId="11" fillId="0" borderId="37" xfId="2" applyFont="1" applyBorder="1" applyAlignment="1" applyProtection="1">
      <alignment vertical="center"/>
      <protection locked="0"/>
    </xf>
    <xf numFmtId="38" fontId="11" fillId="0" borderId="38" xfId="2" applyFont="1" applyBorder="1" applyAlignment="1" applyProtection="1">
      <alignment vertical="center"/>
      <protection locked="0"/>
    </xf>
    <xf numFmtId="38" fontId="11" fillId="0" borderId="39" xfId="2" applyFont="1" applyBorder="1" applyAlignment="1" applyProtection="1">
      <alignment vertical="center"/>
      <protection locked="0"/>
    </xf>
    <xf numFmtId="38" fontId="11" fillId="0" borderId="40" xfId="2" applyFont="1" applyBorder="1" applyAlignment="1" applyProtection="1">
      <alignment vertical="center"/>
      <protection locked="0"/>
    </xf>
    <xf numFmtId="38" fontId="14" fillId="0" borderId="41" xfId="1" applyNumberFormat="1" applyFont="1" applyBorder="1" applyAlignment="1">
      <alignment vertical="center"/>
    </xf>
    <xf numFmtId="0" fontId="2" fillId="0" borderId="19" xfId="1" applyFont="1" applyBorder="1" applyAlignment="1" applyProtection="1">
      <alignment horizontal="center" vertical="center" shrinkToFit="1"/>
      <protection locked="0"/>
    </xf>
    <xf numFmtId="0" fontId="2" fillId="0" borderId="20" xfId="1" applyFont="1" applyBorder="1" applyAlignment="1" applyProtection="1">
      <alignment horizontal="center" vertical="center" shrinkToFit="1"/>
      <protection locked="0"/>
    </xf>
    <xf numFmtId="0" fontId="8" fillId="0" borderId="42" xfId="1" applyFont="1" applyBorder="1" applyAlignment="1" applyProtection="1">
      <alignment horizontal="center" vertical="center" shrinkToFit="1"/>
      <protection locked="0"/>
    </xf>
    <xf numFmtId="0" fontId="8" fillId="0" borderId="37" xfId="1" applyFont="1" applyBorder="1" applyAlignment="1" applyProtection="1">
      <alignment horizontal="center" vertical="center" shrinkToFit="1"/>
      <protection locked="0"/>
    </xf>
    <xf numFmtId="0" fontId="15" fillId="0" borderId="0" xfId="1" applyFont="1" applyAlignment="1">
      <alignment vertical="center"/>
    </xf>
    <xf numFmtId="38" fontId="4" fillId="0" borderId="0" xfId="3" applyFont="1">
      <alignment vertical="center"/>
    </xf>
    <xf numFmtId="38" fontId="14" fillId="0" borderId="0" xfId="2" applyFont="1" applyAlignment="1">
      <alignment vertical="center"/>
    </xf>
    <xf numFmtId="38" fontId="14" fillId="0" borderId="0" xfId="1" applyNumberFormat="1" applyFont="1" applyAlignment="1">
      <alignment vertical="center"/>
    </xf>
    <xf numFmtId="0" fontId="14" fillId="0" borderId="0" xfId="1" applyFont="1" applyAlignment="1">
      <alignment vertical="center"/>
    </xf>
    <xf numFmtId="0" fontId="8" fillId="0" borderId="0" xfId="1" applyFont="1" applyAlignment="1">
      <alignment vertical="center"/>
    </xf>
    <xf numFmtId="38" fontId="8" fillId="0" borderId="0" xfId="1" applyNumberFormat="1" applyFont="1" applyAlignment="1">
      <alignment vertical="center"/>
    </xf>
    <xf numFmtId="0" fontId="10" fillId="0" borderId="0" xfId="1" applyFont="1" applyAlignment="1">
      <alignment horizontal="center" vertical="center"/>
    </xf>
    <xf numFmtId="38" fontId="8" fillId="0" borderId="0" xfId="1" applyNumberFormat="1" applyFont="1" applyAlignment="1">
      <alignment vertical="center" shrinkToFit="1"/>
    </xf>
    <xf numFmtId="0" fontId="10" fillId="0" borderId="0" xfId="1" applyFont="1" applyAlignment="1">
      <alignment horizontal="center" vertical="center"/>
    </xf>
    <xf numFmtId="38" fontId="8" fillId="0" borderId="5" xfId="1" applyNumberFormat="1" applyFont="1" applyBorder="1" applyAlignment="1">
      <alignment vertical="center" shrinkToFit="1"/>
    </xf>
    <xf numFmtId="0" fontId="4" fillId="0" borderId="43" xfId="1" applyFont="1" applyBorder="1" applyAlignment="1">
      <alignment horizontal="center" vertical="center"/>
    </xf>
    <xf numFmtId="0" fontId="4" fillId="0" borderId="44" xfId="1" applyFont="1" applyBorder="1" applyAlignment="1">
      <alignment horizontal="center" vertical="center"/>
    </xf>
    <xf numFmtId="0" fontId="4" fillId="0" borderId="45" xfId="1" applyFont="1" applyBorder="1" applyAlignment="1">
      <alignment horizontal="center" vertical="center"/>
    </xf>
    <xf numFmtId="0" fontId="4" fillId="0" borderId="46" xfId="1" applyFont="1" applyBorder="1" applyAlignment="1">
      <alignment horizontal="center" vertical="center"/>
    </xf>
    <xf numFmtId="0" fontId="4" fillId="0" borderId="47" xfId="1" applyFont="1" applyBorder="1" applyAlignment="1">
      <alignment horizontal="center" vertical="center"/>
    </xf>
    <xf numFmtId="0" fontId="4" fillId="0" borderId="45" xfId="1" applyFont="1" applyBorder="1" applyAlignment="1">
      <alignment horizontal="center" vertical="center"/>
    </xf>
    <xf numFmtId="0" fontId="4" fillId="0" borderId="48" xfId="1" applyFont="1" applyBorder="1" applyAlignment="1">
      <alignment horizontal="center" vertical="center"/>
    </xf>
    <xf numFmtId="0" fontId="4" fillId="0" borderId="49" xfId="1" applyFont="1" applyBorder="1" applyAlignment="1">
      <alignment vertical="center"/>
    </xf>
    <xf numFmtId="0" fontId="4" fillId="0" borderId="50" xfId="1" applyFont="1" applyBorder="1" applyAlignment="1">
      <alignment vertical="center"/>
    </xf>
    <xf numFmtId="0" fontId="4" fillId="0" borderId="51" xfId="1" applyFont="1" applyBorder="1" applyAlignment="1">
      <alignment horizontal="center" vertical="center"/>
    </xf>
    <xf numFmtId="0" fontId="4" fillId="0" borderId="52" xfId="1" applyFont="1" applyBorder="1" applyAlignment="1">
      <alignment horizontal="center" vertical="center"/>
    </xf>
    <xf numFmtId="0" fontId="4" fillId="0" borderId="53" xfId="1" applyFont="1" applyBorder="1" applyAlignment="1">
      <alignment horizontal="center" vertical="center"/>
    </xf>
    <xf numFmtId="0" fontId="4" fillId="0" borderId="54" xfId="1" applyFont="1" applyBorder="1" applyAlignment="1">
      <alignment horizontal="center" vertical="center"/>
    </xf>
    <xf numFmtId="0" fontId="4" fillId="0" borderId="55" xfId="1" applyFont="1" applyBorder="1" applyAlignment="1">
      <alignment horizontal="center" vertical="center"/>
    </xf>
    <xf numFmtId="0" fontId="4" fillId="0" borderId="55" xfId="1" applyFont="1" applyBorder="1" applyAlignment="1">
      <alignment vertical="center"/>
    </xf>
    <xf numFmtId="0" fontId="8" fillId="0" borderId="56" xfId="1" applyFont="1" applyBorder="1" applyAlignment="1">
      <alignment horizontal="center" vertical="center"/>
    </xf>
    <xf numFmtId="0" fontId="8" fillId="0" borderId="57" xfId="1" applyFont="1" applyBorder="1" applyAlignment="1">
      <alignment horizontal="center" vertical="center"/>
    </xf>
    <xf numFmtId="0" fontId="17" fillId="0" borderId="58" xfId="1" applyFont="1" applyBorder="1" applyAlignment="1">
      <alignment horizontal="center" vertical="center"/>
    </xf>
    <xf numFmtId="0" fontId="17" fillId="0" borderId="59" xfId="1" applyFont="1" applyBorder="1" applyAlignment="1">
      <alignment horizontal="center" vertical="center"/>
    </xf>
    <xf numFmtId="179" fontId="8" fillId="0" borderId="60" xfId="1" applyNumberFormat="1" applyFont="1" applyBorder="1" applyAlignment="1">
      <alignment vertical="center" shrinkToFit="1"/>
    </xf>
    <xf numFmtId="38" fontId="18" fillId="0" borderId="61" xfId="4" applyFont="1" applyFill="1" applyBorder="1" applyAlignment="1" applyProtection="1">
      <alignment vertical="center"/>
    </xf>
    <xf numFmtId="38" fontId="18" fillId="0" borderId="62" xfId="2" applyFont="1" applyBorder="1" applyAlignment="1">
      <alignment vertical="center"/>
    </xf>
    <xf numFmtId="38" fontId="2" fillId="0" borderId="63" xfId="2" applyFont="1" applyBorder="1" applyAlignment="1">
      <alignment vertical="center"/>
    </xf>
    <xf numFmtId="38" fontId="7" fillId="0" borderId="59" xfId="2" applyFont="1" applyBorder="1" applyAlignment="1">
      <alignment vertical="center"/>
    </xf>
    <xf numFmtId="38" fontId="16" fillId="0" borderId="64" xfId="2" applyFont="1" applyBorder="1" applyAlignment="1">
      <alignment vertical="center"/>
    </xf>
    <xf numFmtId="38" fontId="5" fillId="0" borderId="65" xfId="2" applyFont="1" applyBorder="1" applyAlignment="1">
      <alignment vertical="center"/>
    </xf>
    <xf numFmtId="38" fontId="7" fillId="0" borderId="66" xfId="2" applyFont="1" applyBorder="1" applyAlignment="1" applyProtection="1">
      <alignment vertical="center"/>
      <protection locked="0"/>
    </xf>
    <xf numFmtId="38" fontId="7" fillId="0" borderId="67" xfId="2" applyFont="1" applyBorder="1" applyAlignment="1" applyProtection="1">
      <alignment vertical="center"/>
      <protection locked="0"/>
    </xf>
    <xf numFmtId="0" fontId="19" fillId="0" borderId="0" xfId="1" applyFont="1" applyAlignment="1" applyProtection="1">
      <alignment horizontal="center" vertical="center" shrinkToFit="1"/>
      <protection hidden="1"/>
    </xf>
    <xf numFmtId="38" fontId="7" fillId="0" borderId="0" xfId="2" applyFont="1" applyAlignment="1">
      <alignment vertical="center"/>
    </xf>
    <xf numFmtId="0" fontId="1" fillId="0" borderId="57" xfId="1" applyBorder="1" applyAlignment="1">
      <alignment vertical="center"/>
    </xf>
    <xf numFmtId="38" fontId="18" fillId="0" borderId="7" xfId="4" applyFont="1" applyFill="1" applyBorder="1" applyAlignment="1" applyProtection="1">
      <alignment vertical="center"/>
    </xf>
    <xf numFmtId="38" fontId="18" fillId="0" borderId="68" xfId="2" applyFont="1" applyBorder="1" applyAlignment="1">
      <alignment vertical="center"/>
    </xf>
    <xf numFmtId="38" fontId="2" fillId="0" borderId="7" xfId="2" applyFont="1" applyBorder="1" applyAlignment="1">
      <alignment vertical="center"/>
    </xf>
    <xf numFmtId="38" fontId="18" fillId="0" borderId="7" xfId="2" applyFont="1" applyBorder="1" applyAlignment="1">
      <alignment vertical="center"/>
    </xf>
    <xf numFmtId="38" fontId="5" fillId="0" borderId="69" xfId="1" applyNumberFormat="1" applyFont="1" applyBorder="1" applyAlignment="1">
      <alignment vertical="center"/>
    </xf>
    <xf numFmtId="38" fontId="7" fillId="0" borderId="70" xfId="2" applyFont="1" applyBorder="1" applyAlignment="1" applyProtection="1">
      <alignment vertical="center"/>
      <protection locked="0"/>
    </xf>
    <xf numFmtId="0" fontId="20" fillId="0" borderId="71" xfId="1" applyFont="1" applyBorder="1" applyAlignment="1">
      <alignment horizontal="center" vertical="center" shrinkToFit="1"/>
    </xf>
    <xf numFmtId="0" fontId="20" fillId="0" borderId="72" xfId="1" applyFont="1" applyBorder="1" applyAlignment="1">
      <alignment horizontal="center" vertical="center" shrinkToFit="1"/>
    </xf>
    <xf numFmtId="0" fontId="17" fillId="0" borderId="6" xfId="1" applyFont="1" applyBorder="1" applyAlignment="1">
      <alignment horizontal="center" vertical="center"/>
    </xf>
    <xf numFmtId="0" fontId="17" fillId="0" borderId="7" xfId="1" applyFont="1" applyBorder="1" applyAlignment="1">
      <alignment horizontal="center" vertical="center"/>
    </xf>
    <xf numFmtId="179" fontId="8" fillId="0" borderId="73" xfId="1" applyNumberFormat="1" applyFont="1" applyBorder="1" applyAlignment="1">
      <alignment vertical="center" shrinkToFit="1"/>
    </xf>
    <xf numFmtId="38" fontId="18" fillId="0" borderId="74" xfId="4" applyFont="1" applyFill="1" applyBorder="1" applyAlignment="1" applyProtection="1">
      <alignment vertical="center"/>
    </xf>
    <xf numFmtId="38" fontId="18" fillId="0" borderId="6" xfId="2" applyFont="1" applyBorder="1" applyAlignment="1">
      <alignment vertical="center"/>
    </xf>
    <xf numFmtId="38" fontId="2" fillId="0" borderId="75" xfId="2" applyFont="1" applyBorder="1" applyAlignment="1">
      <alignment vertical="center"/>
    </xf>
    <xf numFmtId="38" fontId="7" fillId="0" borderId="7" xfId="2" applyFont="1" applyBorder="1" applyAlignment="1">
      <alignment vertical="center"/>
    </xf>
    <xf numFmtId="38" fontId="7" fillId="0" borderId="76" xfId="2" applyFont="1" applyBorder="1" applyAlignment="1">
      <alignment vertical="center"/>
    </xf>
    <xf numFmtId="38" fontId="7" fillId="0" borderId="69" xfId="2" applyFont="1" applyBorder="1" applyAlignment="1" applyProtection="1">
      <alignment vertical="center"/>
      <protection locked="0"/>
    </xf>
    <xf numFmtId="0" fontId="17" fillId="2" borderId="6" xfId="1" applyFont="1" applyFill="1" applyBorder="1" applyAlignment="1">
      <alignment horizontal="center" vertical="center"/>
    </xf>
    <xf numFmtId="0" fontId="17" fillId="2" borderId="7" xfId="1" applyFont="1" applyFill="1" applyBorder="1" applyAlignment="1">
      <alignment horizontal="center" vertical="center"/>
    </xf>
    <xf numFmtId="179" fontId="8" fillId="2" borderId="73" xfId="1" applyNumberFormat="1" applyFont="1" applyFill="1" applyBorder="1" applyAlignment="1">
      <alignment vertical="center" shrinkToFit="1"/>
    </xf>
    <xf numFmtId="38" fontId="21" fillId="2" borderId="7" xfId="2" applyFont="1" applyFill="1" applyBorder="1" applyAlignment="1">
      <alignment horizontal="center" vertical="center"/>
    </xf>
    <xf numFmtId="38" fontId="21" fillId="2" borderId="8" xfId="2" applyFont="1" applyFill="1" applyBorder="1" applyAlignment="1">
      <alignment horizontal="center" vertical="center"/>
    </xf>
    <xf numFmtId="38" fontId="22" fillId="0" borderId="71" xfId="1" applyNumberFormat="1" applyFont="1" applyBorder="1" applyAlignment="1">
      <alignment vertical="center"/>
    </xf>
    <xf numFmtId="0" fontId="22" fillId="0" borderId="72" xfId="1" applyFont="1" applyBorder="1" applyAlignment="1">
      <alignment vertical="center"/>
    </xf>
    <xf numFmtId="38" fontId="22" fillId="0" borderId="72" xfId="1" applyNumberFormat="1" applyFont="1" applyBorder="1" applyAlignment="1">
      <alignment vertical="center"/>
    </xf>
    <xf numFmtId="0" fontId="22" fillId="0" borderId="71" xfId="1" applyFont="1" applyBorder="1" applyAlignment="1">
      <alignment vertical="center"/>
    </xf>
    <xf numFmtId="0" fontId="20" fillId="0" borderId="72" xfId="1" applyFont="1" applyBorder="1" applyAlignment="1">
      <alignment vertical="center" shrinkToFit="1"/>
    </xf>
    <xf numFmtId="38" fontId="22" fillId="0" borderId="77" xfId="2" applyFont="1" applyBorder="1" applyAlignment="1">
      <alignment vertical="center"/>
    </xf>
    <xf numFmtId="38" fontId="22" fillId="0" borderId="78" xfId="2" applyFont="1" applyBorder="1" applyAlignment="1">
      <alignment vertical="center" shrinkToFit="1"/>
    </xf>
    <xf numFmtId="0" fontId="17" fillId="0" borderId="79" xfId="1" applyFont="1" applyBorder="1" applyAlignment="1">
      <alignment horizontal="center" vertical="center"/>
    </xf>
    <xf numFmtId="0" fontId="17" fillId="0" borderId="80" xfId="1" applyFont="1" applyBorder="1" applyAlignment="1">
      <alignment horizontal="center" vertical="center"/>
    </xf>
    <xf numFmtId="179" fontId="8" fillId="0" borderId="81" xfId="1" applyNumberFormat="1" applyFont="1" applyBorder="1" applyAlignment="1">
      <alignment vertical="center" shrinkToFit="1"/>
    </xf>
    <xf numFmtId="38" fontId="18" fillId="0" borderId="82" xfId="4" applyFont="1" applyFill="1" applyBorder="1" applyAlignment="1" applyProtection="1">
      <alignment vertical="center"/>
    </xf>
    <xf numFmtId="38" fontId="18" fillId="0" borderId="83" xfId="2" applyFont="1" applyBorder="1" applyAlignment="1">
      <alignment vertical="center"/>
    </xf>
    <xf numFmtId="38" fontId="2" fillId="0" borderId="80" xfId="2" applyFont="1" applyBorder="1" applyAlignment="1">
      <alignment vertical="center"/>
    </xf>
    <xf numFmtId="38" fontId="18" fillId="0" borderId="80" xfId="2" applyFont="1" applyBorder="1" applyAlignment="1">
      <alignment vertical="center"/>
    </xf>
    <xf numFmtId="38" fontId="5" fillId="0" borderId="84" xfId="1" applyNumberFormat="1" applyFont="1" applyBorder="1" applyAlignment="1">
      <alignment vertical="center"/>
    </xf>
    <xf numFmtId="38" fontId="7" fillId="0" borderId="84" xfId="2" applyFont="1" applyBorder="1" applyAlignment="1" applyProtection="1">
      <alignment vertical="center"/>
      <protection locked="0"/>
    </xf>
    <xf numFmtId="38" fontId="7" fillId="0" borderId="85" xfId="2" applyFont="1" applyBorder="1" applyAlignment="1">
      <alignment vertical="center"/>
    </xf>
    <xf numFmtId="0" fontId="4" fillId="3" borderId="0" xfId="1" applyFont="1" applyFill="1" applyAlignment="1">
      <alignment vertical="center"/>
    </xf>
    <xf numFmtId="0" fontId="1" fillId="3" borderId="0" xfId="1" applyFill="1" applyAlignment="1">
      <alignment vertical="center"/>
    </xf>
    <xf numFmtId="0" fontId="10" fillId="0" borderId="0" xfId="1" applyFont="1" applyAlignment="1">
      <alignment vertical="center"/>
    </xf>
    <xf numFmtId="0" fontId="23" fillId="0" borderId="0" xfId="0" applyFont="1">
      <alignment vertical="center"/>
    </xf>
    <xf numFmtId="0" fontId="17" fillId="0" borderId="62" xfId="1" applyFont="1" applyBorder="1" applyAlignment="1">
      <alignment horizontal="center" vertical="center"/>
    </xf>
    <xf numFmtId="0" fontId="17" fillId="0" borderId="86" xfId="1" applyFont="1" applyBorder="1" applyAlignment="1">
      <alignment horizontal="center" vertical="center"/>
    </xf>
    <xf numFmtId="38" fontId="18" fillId="0" borderId="73" xfId="2" applyFont="1" applyBorder="1" applyAlignment="1">
      <alignment vertical="center"/>
    </xf>
    <xf numFmtId="38" fontId="2" fillId="0" borderId="86" xfId="2" applyFont="1" applyBorder="1" applyAlignment="1">
      <alignment vertical="center"/>
    </xf>
    <xf numFmtId="38" fontId="18" fillId="0" borderId="86" xfId="2" applyFont="1" applyBorder="1" applyAlignment="1">
      <alignment vertical="center"/>
    </xf>
    <xf numFmtId="38" fontId="5" fillId="0" borderId="87" xfId="1" applyNumberFormat="1" applyFont="1" applyBorder="1" applyAlignment="1">
      <alignment vertical="center"/>
    </xf>
    <xf numFmtId="38" fontId="7" fillId="0" borderId="87" xfId="2" applyFont="1" applyBorder="1" applyAlignment="1" applyProtection="1">
      <alignment vertical="center"/>
      <protection locked="0"/>
    </xf>
    <xf numFmtId="38" fontId="18" fillId="0" borderId="79" xfId="2" applyFont="1" applyBorder="1" applyAlignment="1">
      <alignment vertical="center"/>
    </xf>
    <xf numFmtId="38" fontId="2" fillId="0" borderId="88" xfId="2" applyFont="1" applyBorder="1" applyAlignment="1">
      <alignment vertical="center"/>
    </xf>
    <xf numFmtId="38" fontId="7" fillId="0" borderId="80" xfId="2" applyFont="1" applyBorder="1" applyAlignment="1">
      <alignment vertical="center"/>
    </xf>
    <xf numFmtId="38" fontId="7" fillId="0" borderId="89" xfId="2" applyFont="1" applyBorder="1" applyAlignment="1">
      <alignment vertical="center"/>
    </xf>
    <xf numFmtId="38" fontId="5" fillId="0" borderId="90" xfId="2" applyFont="1" applyBorder="1" applyAlignment="1">
      <alignment vertical="center"/>
    </xf>
    <xf numFmtId="38" fontId="7" fillId="0" borderId="91" xfId="2" applyFont="1" applyBorder="1" applyAlignment="1" applyProtection="1">
      <alignment vertical="center"/>
      <protection locked="0"/>
    </xf>
    <xf numFmtId="38" fontId="18" fillId="0" borderId="61" xfId="2" applyFont="1" applyBorder="1" applyAlignment="1">
      <alignment vertical="center"/>
    </xf>
    <xf numFmtId="38" fontId="7" fillId="0" borderId="86" xfId="2" applyFont="1" applyBorder="1" applyAlignment="1">
      <alignment vertical="center"/>
    </xf>
    <xf numFmtId="38" fontId="7" fillId="0" borderId="92" xfId="2" applyFont="1" applyBorder="1" applyAlignment="1">
      <alignment vertical="center"/>
    </xf>
    <xf numFmtId="38" fontId="5" fillId="0" borderId="93" xfId="2" applyFont="1" applyBorder="1" applyAlignment="1">
      <alignment vertical="center"/>
    </xf>
    <xf numFmtId="0" fontId="17" fillId="2" borderId="62" xfId="1" applyFont="1" applyFill="1" applyBorder="1" applyAlignment="1">
      <alignment horizontal="center" vertical="center"/>
    </xf>
    <xf numFmtId="0" fontId="17" fillId="2" borderId="86" xfId="1" applyFont="1" applyFill="1" applyBorder="1" applyAlignment="1">
      <alignment horizontal="center" vertical="center"/>
    </xf>
    <xf numFmtId="38" fontId="0" fillId="0" borderId="0" xfId="2" applyFont="1" applyAlignment="1">
      <alignment vertical="center"/>
    </xf>
    <xf numFmtId="38" fontId="18" fillId="0" borderId="94" xfId="2" applyFont="1" applyBorder="1" applyAlignment="1">
      <alignment vertical="center"/>
    </xf>
    <xf numFmtId="0" fontId="1" fillId="0" borderId="0" xfId="1" applyAlignment="1">
      <alignment vertical="center" shrinkToFit="1"/>
    </xf>
    <xf numFmtId="0" fontId="1" fillId="0" borderId="0" xfId="1" applyAlignment="1">
      <alignment vertical="center"/>
    </xf>
    <xf numFmtId="38" fontId="22" fillId="0" borderId="95" xfId="2" applyFont="1" applyBorder="1" applyAlignment="1">
      <alignment vertical="center"/>
    </xf>
    <xf numFmtId="38" fontId="22" fillId="0" borderId="96" xfId="2" applyFont="1" applyBorder="1" applyAlignment="1">
      <alignment vertical="center" shrinkToFit="1"/>
    </xf>
    <xf numFmtId="0" fontId="17" fillId="0" borderId="97" xfId="1" applyFont="1" applyBorder="1" applyAlignment="1">
      <alignment horizontal="center" vertical="center"/>
    </xf>
    <xf numFmtId="0" fontId="17" fillId="0" borderId="20" xfId="1" applyFont="1" applyBorder="1" applyAlignment="1">
      <alignment horizontal="center" vertical="center"/>
    </xf>
    <xf numFmtId="179" fontId="8" fillId="0" borderId="98" xfId="1" applyNumberFormat="1" applyFont="1" applyBorder="1" applyAlignment="1">
      <alignment vertical="center" shrinkToFit="1"/>
    </xf>
    <xf numFmtId="38" fontId="18" fillId="0" borderId="99" xfId="4" applyFont="1" applyFill="1" applyBorder="1" applyAlignment="1" applyProtection="1">
      <alignment vertical="center"/>
    </xf>
    <xf numFmtId="38" fontId="18" fillId="0" borderId="100" xfId="2" applyFont="1" applyBorder="1" applyAlignment="1">
      <alignment vertical="center"/>
    </xf>
    <xf numFmtId="38" fontId="2" fillId="0" borderId="20" xfId="2" applyFont="1" applyBorder="1" applyAlignment="1">
      <alignment vertical="center"/>
    </xf>
    <xf numFmtId="38" fontId="18" fillId="0" borderId="20" xfId="2" applyFont="1" applyBorder="1" applyAlignment="1">
      <alignment vertical="center"/>
    </xf>
    <xf numFmtId="38" fontId="5" fillId="0" borderId="101" xfId="1" applyNumberFormat="1" applyFont="1" applyBorder="1" applyAlignment="1">
      <alignment vertical="center"/>
    </xf>
    <xf numFmtId="38" fontId="7" fillId="0" borderId="101" xfId="2" applyFont="1" applyBorder="1" applyAlignment="1" applyProtection="1">
      <alignment vertical="center"/>
      <protection locked="0"/>
    </xf>
    <xf numFmtId="38" fontId="7" fillId="0" borderId="40" xfId="2" applyFont="1" applyBorder="1" applyAlignment="1" applyProtection="1">
      <alignment vertical="center"/>
      <protection locked="0"/>
    </xf>
    <xf numFmtId="38" fontId="18" fillId="0" borderId="0" xfId="2" applyFont="1" applyAlignment="1">
      <alignment vertical="center"/>
    </xf>
    <xf numFmtId="38" fontId="7" fillId="0" borderId="0" xfId="1" applyNumberFormat="1" applyFont="1" applyAlignment="1">
      <alignment vertical="center"/>
    </xf>
    <xf numFmtId="38" fontId="18" fillId="0" borderId="97" xfId="2" applyFont="1" applyBorder="1" applyAlignment="1">
      <alignment vertical="center"/>
    </xf>
    <xf numFmtId="38" fontId="2" fillId="0" borderId="42" xfId="2" applyFont="1" applyBorder="1" applyAlignment="1">
      <alignment vertical="center"/>
    </xf>
    <xf numFmtId="38" fontId="7" fillId="0" borderId="20" xfId="2" applyFont="1" applyBorder="1" applyAlignment="1">
      <alignment vertical="center"/>
    </xf>
    <xf numFmtId="38" fontId="7" fillId="0" borderId="102" xfId="2" applyFont="1" applyBorder="1" applyAlignment="1">
      <alignment vertical="center"/>
    </xf>
    <xf numFmtId="38" fontId="5" fillId="0" borderId="103" xfId="2" applyFont="1" applyBorder="1" applyAlignment="1">
      <alignment vertical="center"/>
    </xf>
    <xf numFmtId="0" fontId="18" fillId="0" borderId="0" xfId="1" applyFont="1" applyAlignment="1">
      <alignment vertical="center"/>
    </xf>
    <xf numFmtId="0" fontId="24" fillId="0" borderId="0" xfId="1" applyFont="1" applyAlignment="1">
      <alignment vertical="center"/>
    </xf>
    <xf numFmtId="0" fontId="25" fillId="0" borderId="0" xfId="1" applyFont="1" applyAlignment="1">
      <alignment vertical="center"/>
    </xf>
    <xf numFmtId="0" fontId="26" fillId="0" borderId="0" xfId="1" applyFont="1" applyAlignment="1">
      <alignment vertical="center"/>
    </xf>
    <xf numFmtId="20" fontId="2" fillId="0" borderId="0" xfId="1" applyNumberFormat="1" applyFont="1" applyAlignment="1">
      <alignment vertical="center"/>
    </xf>
    <xf numFmtId="0" fontId="21" fillId="0" borderId="104" xfId="1" applyFont="1" applyBorder="1" applyAlignment="1">
      <alignment vertical="center"/>
    </xf>
    <xf numFmtId="0" fontId="21" fillId="0" borderId="59" xfId="1" applyFont="1" applyBorder="1" applyAlignment="1">
      <alignment vertical="center"/>
    </xf>
    <xf numFmtId="38" fontId="28" fillId="0" borderId="64" xfId="2" applyFont="1" applyBorder="1" applyAlignment="1">
      <alignment vertical="center"/>
    </xf>
    <xf numFmtId="0" fontId="29" fillId="0" borderId="0" xfId="1" applyFont="1" applyAlignment="1">
      <alignment vertical="center"/>
    </xf>
    <xf numFmtId="0" fontId="21" fillId="0" borderId="88" xfId="1" applyFont="1" applyBorder="1" applyAlignment="1">
      <alignment vertical="center"/>
    </xf>
    <xf numFmtId="0" fontId="21" fillId="0" borderId="80" xfId="1" applyFont="1" applyBorder="1" applyAlignment="1">
      <alignment vertical="center"/>
    </xf>
    <xf numFmtId="38" fontId="28" fillId="0" borderId="89" xfId="2" applyFont="1" applyBorder="1" applyAlignment="1">
      <alignment vertical="center"/>
    </xf>
    <xf numFmtId="0" fontId="21" fillId="0" borderId="105" xfId="1" applyFont="1" applyBorder="1" applyAlignment="1">
      <alignment vertical="center"/>
    </xf>
    <xf numFmtId="0" fontId="21" fillId="0" borderId="106" xfId="1" applyFont="1" applyBorder="1" applyAlignment="1">
      <alignment vertical="center"/>
    </xf>
    <xf numFmtId="38" fontId="28" fillId="0" borderId="107" xfId="2" applyFont="1" applyBorder="1" applyAlignment="1">
      <alignment vertical="center"/>
    </xf>
    <xf numFmtId="0" fontId="21" fillId="0" borderId="0" xfId="1" applyFont="1" applyAlignment="1">
      <alignment vertical="center"/>
    </xf>
    <xf numFmtId="38" fontId="28" fillId="0" borderId="0" xfId="2" applyFont="1" applyBorder="1" applyAlignment="1">
      <alignment vertical="center"/>
    </xf>
    <xf numFmtId="0" fontId="1" fillId="0" borderId="0" xfId="1" applyAlignment="1">
      <alignment vertical="center" shrinkToFit="1"/>
    </xf>
    <xf numFmtId="0" fontId="5" fillId="0" borderId="108" xfId="1" applyFont="1" applyBorder="1" applyAlignment="1">
      <alignment horizontal="center" vertical="center"/>
    </xf>
    <xf numFmtId="0" fontId="7" fillId="0" borderId="108" xfId="1" applyFont="1" applyBorder="1" applyAlignment="1">
      <alignment vertical="center"/>
    </xf>
    <xf numFmtId="0" fontId="5" fillId="0" borderId="1" xfId="1" applyFont="1" applyBorder="1" applyAlignment="1">
      <alignment vertical="center" shrinkToFit="1"/>
    </xf>
    <xf numFmtId="0" fontId="7" fillId="0" borderId="3" xfId="1" applyFont="1" applyBorder="1" applyAlignment="1">
      <alignment vertical="center" shrinkToFit="1"/>
    </xf>
    <xf numFmtId="0" fontId="7" fillId="0" borderId="2" xfId="1" applyFont="1" applyBorder="1" applyAlignment="1">
      <alignment vertical="center" shrinkToFit="1"/>
    </xf>
    <xf numFmtId="14" fontId="7" fillId="0" borderId="0" xfId="1" applyNumberFormat="1" applyFont="1" applyAlignment="1">
      <alignment vertical="center"/>
    </xf>
    <xf numFmtId="0" fontId="4" fillId="0" borderId="8" xfId="1" applyFont="1" applyBorder="1" applyAlignment="1">
      <alignment vertical="center"/>
    </xf>
    <xf numFmtId="0" fontId="10" fillId="0" borderId="9" xfId="5" applyFont="1" applyBorder="1" applyAlignment="1">
      <alignment horizontal="center" vertical="center"/>
    </xf>
    <xf numFmtId="0" fontId="10" fillId="0" borderId="10" xfId="5" applyFont="1" applyBorder="1" applyAlignment="1">
      <alignment horizontal="center" vertical="center"/>
    </xf>
    <xf numFmtId="0" fontId="4" fillId="0" borderId="15" xfId="1" applyFont="1" applyBorder="1" applyAlignment="1">
      <alignment vertical="center"/>
    </xf>
    <xf numFmtId="177" fontId="30" fillId="0" borderId="18" xfId="1" applyNumberFormat="1" applyFont="1" applyBorder="1" applyAlignment="1" applyProtection="1">
      <alignment horizontal="center" vertical="center" shrinkToFit="1"/>
      <protection locked="0"/>
    </xf>
    <xf numFmtId="178" fontId="31" fillId="0" borderId="20" xfId="1" applyNumberFormat="1" applyFont="1" applyBorder="1" applyAlignment="1" applyProtection="1">
      <alignment horizontal="left" vertical="center" shrinkToFit="1"/>
      <protection locked="0"/>
    </xf>
    <xf numFmtId="178" fontId="31" fillId="0" borderId="21" xfId="1" applyNumberFormat="1" applyFont="1" applyBorder="1" applyAlignment="1" applyProtection="1">
      <alignment horizontal="left" vertical="center" shrinkToFit="1"/>
      <protection locked="0"/>
    </xf>
    <xf numFmtId="0" fontId="32" fillId="0" borderId="20" xfId="1" applyFont="1" applyBorder="1" applyAlignment="1" applyProtection="1">
      <alignment horizontal="center" vertical="center" shrinkToFit="1"/>
      <protection locked="0"/>
    </xf>
    <xf numFmtId="0" fontId="31" fillId="0" borderId="20" xfId="1" applyFont="1" applyBorder="1" applyAlignment="1" applyProtection="1">
      <alignment horizontal="center" vertical="center" shrinkToFit="1"/>
      <protection locked="0"/>
    </xf>
    <xf numFmtId="0" fontId="31" fillId="0" borderId="23" xfId="1" applyFont="1" applyBorder="1" applyAlignment="1" applyProtection="1">
      <alignment horizontal="center" vertical="center" shrinkToFit="1"/>
      <protection locked="0"/>
    </xf>
    <xf numFmtId="0" fontId="9" fillId="0" borderId="25" xfId="1" applyFont="1" applyBorder="1" applyAlignment="1" applyProtection="1">
      <alignment horizontal="center" vertical="center"/>
      <protection locked="0"/>
    </xf>
    <xf numFmtId="0" fontId="1" fillId="0" borderId="25" xfId="1" applyBorder="1" applyAlignment="1" applyProtection="1">
      <alignment horizontal="center" vertical="center" shrinkToFit="1"/>
      <protection locked="0"/>
    </xf>
    <xf numFmtId="0" fontId="33" fillId="0" borderId="25" xfId="1" applyFont="1" applyBorder="1" applyAlignment="1" applyProtection="1">
      <alignment horizontal="center" vertical="center" shrinkToFit="1"/>
      <protection locked="0"/>
    </xf>
    <xf numFmtId="0" fontId="4" fillId="0" borderId="109" xfId="1" applyFont="1" applyBorder="1" applyAlignment="1">
      <alignment horizontal="center" vertical="center"/>
    </xf>
    <xf numFmtId="0" fontId="4" fillId="0" borderId="0" xfId="1" applyFont="1" applyAlignment="1">
      <alignment horizontal="center" vertical="center"/>
    </xf>
    <xf numFmtId="0" fontId="8" fillId="0" borderId="71" xfId="1" applyFont="1" applyBorder="1" applyAlignment="1">
      <alignment horizontal="center" vertical="center"/>
    </xf>
    <xf numFmtId="0" fontId="8" fillId="0" borderId="72" xfId="1" applyFont="1" applyBorder="1" applyAlignment="1">
      <alignment horizontal="center" vertical="center"/>
    </xf>
    <xf numFmtId="179" fontId="8" fillId="0" borderId="110" xfId="1" applyNumberFormat="1" applyFont="1" applyBorder="1" applyAlignment="1">
      <alignment vertical="center" shrinkToFit="1"/>
    </xf>
    <xf numFmtId="38" fontId="5" fillId="0" borderId="63" xfId="2" applyFont="1" applyBorder="1" applyAlignment="1">
      <alignment vertical="center"/>
    </xf>
    <xf numFmtId="38" fontId="18" fillId="0" borderId="60" xfId="2" applyFont="1" applyBorder="1" applyAlignment="1">
      <alignment vertical="center"/>
    </xf>
    <xf numFmtId="38" fontId="2" fillId="0" borderId="59" xfId="2" applyFont="1" applyBorder="1" applyAlignment="1">
      <alignment vertical="center"/>
    </xf>
    <xf numFmtId="38" fontId="18" fillId="0" borderId="59" xfId="2" applyFont="1" applyBorder="1" applyAlignment="1">
      <alignment vertical="center"/>
    </xf>
    <xf numFmtId="38" fontId="5" fillId="0" borderId="66" xfId="1" applyNumberFormat="1" applyFont="1" applyBorder="1" applyAlignment="1">
      <alignment vertical="center"/>
    </xf>
    <xf numFmtId="179" fontId="8" fillId="0" borderId="111" xfId="1" applyNumberFormat="1" applyFont="1" applyBorder="1" applyAlignment="1">
      <alignment vertical="center" shrinkToFit="1"/>
    </xf>
    <xf numFmtId="38" fontId="5" fillId="0" borderId="75" xfId="2" applyFont="1" applyBorder="1" applyAlignment="1">
      <alignment vertical="center"/>
    </xf>
    <xf numFmtId="38" fontId="18" fillId="0" borderId="112" xfId="2" applyFont="1" applyBorder="1" applyAlignment="1">
      <alignment vertical="center"/>
    </xf>
    <xf numFmtId="38" fontId="2" fillId="0" borderId="113" xfId="2" applyFont="1" applyBorder="1" applyAlignment="1">
      <alignment vertical="center"/>
    </xf>
    <xf numFmtId="38" fontId="7" fillId="0" borderId="18" xfId="2" applyFont="1" applyBorder="1" applyAlignment="1">
      <alignment vertical="center"/>
    </xf>
    <xf numFmtId="38" fontId="5" fillId="0" borderId="113" xfId="2" applyFont="1" applyBorder="1" applyAlignment="1">
      <alignment vertical="center"/>
    </xf>
    <xf numFmtId="38" fontId="7" fillId="0" borderId="114" xfId="2" applyFont="1" applyBorder="1" applyAlignment="1" applyProtection="1">
      <alignment vertical="center"/>
      <protection locked="0"/>
    </xf>
    <xf numFmtId="179" fontId="8" fillId="0" borderId="115" xfId="1" applyNumberFormat="1" applyFont="1" applyBorder="1" applyAlignment="1">
      <alignment vertical="center" shrinkToFit="1"/>
    </xf>
    <xf numFmtId="38" fontId="5" fillId="0" borderId="88" xfId="2" applyFont="1" applyBorder="1" applyAlignment="1">
      <alignment vertical="center"/>
    </xf>
    <xf numFmtId="179" fontId="8" fillId="2" borderId="111" xfId="1" applyNumberFormat="1" applyFont="1" applyFill="1" applyBorder="1" applyAlignment="1">
      <alignment vertical="center" shrinkToFit="1"/>
    </xf>
    <xf numFmtId="38" fontId="18" fillId="2" borderId="7" xfId="2" applyFont="1" applyFill="1" applyBorder="1" applyAlignment="1">
      <alignment horizontal="center" vertical="center"/>
    </xf>
    <xf numFmtId="38" fontId="18" fillId="2" borderId="8" xfId="2" applyFont="1" applyFill="1" applyBorder="1" applyAlignment="1">
      <alignment horizontal="center" vertical="center"/>
    </xf>
    <xf numFmtId="0" fontId="20" fillId="0" borderId="71" xfId="1" applyFont="1" applyBorder="1" applyAlignment="1">
      <alignment horizontal="center" vertical="center"/>
    </xf>
    <xf numFmtId="0" fontId="20" fillId="0" borderId="72" xfId="1" applyFont="1" applyBorder="1" applyAlignment="1">
      <alignment horizontal="center" vertical="center"/>
    </xf>
    <xf numFmtId="38" fontId="2" fillId="0" borderId="18" xfId="2" applyFont="1" applyBorder="1" applyAlignment="1">
      <alignment vertical="center"/>
    </xf>
    <xf numFmtId="0" fontId="1" fillId="0" borderId="72" xfId="1" applyBorder="1" applyAlignment="1">
      <alignment vertical="center" shrinkToFit="1"/>
    </xf>
    <xf numFmtId="0" fontId="8" fillId="2" borderId="111" xfId="1" applyFont="1" applyFill="1" applyBorder="1" applyAlignment="1">
      <alignment vertical="center" shrinkToFit="1"/>
    </xf>
    <xf numFmtId="0" fontId="2" fillId="0" borderId="63" xfId="1" applyFont="1" applyBorder="1" applyAlignment="1">
      <alignment vertical="center"/>
    </xf>
    <xf numFmtId="0" fontId="9" fillId="0" borderId="86" xfId="1" applyFont="1" applyBorder="1" applyAlignment="1">
      <alignment vertical="center"/>
    </xf>
    <xf numFmtId="0" fontId="9" fillId="0" borderId="92" xfId="1" applyFont="1" applyBorder="1" applyAlignment="1">
      <alignment vertical="center"/>
    </xf>
    <xf numFmtId="0" fontId="22" fillId="0" borderId="71" xfId="1" applyFont="1" applyBorder="1" applyAlignment="1">
      <alignment horizontal="center" vertical="center" shrinkToFit="1"/>
    </xf>
    <xf numFmtId="0" fontId="1" fillId="0" borderId="72" xfId="1" applyBorder="1" applyAlignment="1">
      <alignment vertical="center"/>
    </xf>
    <xf numFmtId="38" fontId="18" fillId="0" borderId="76" xfId="2" applyFont="1" applyBorder="1" applyAlignment="1">
      <alignment vertical="center"/>
    </xf>
    <xf numFmtId="0" fontId="2" fillId="0" borderId="75" xfId="1" applyFont="1" applyBorder="1" applyAlignment="1">
      <alignment vertical="center"/>
    </xf>
    <xf numFmtId="0" fontId="4" fillId="0" borderId="7" xfId="1" applyFont="1" applyBorder="1" applyAlignment="1">
      <alignment vertical="center"/>
    </xf>
    <xf numFmtId="0" fontId="4" fillId="0" borderId="76" xfId="1" applyFont="1" applyBorder="1" applyAlignment="1">
      <alignment vertical="center"/>
    </xf>
    <xf numFmtId="0" fontId="8" fillId="0" borderId="7" xfId="1" applyFont="1" applyBorder="1" applyAlignment="1">
      <alignment horizontal="center" vertical="center"/>
    </xf>
    <xf numFmtId="0" fontId="2" fillId="0" borderId="88" xfId="1" applyFont="1" applyBorder="1" applyAlignment="1">
      <alignment vertical="center"/>
    </xf>
    <xf numFmtId="0" fontId="4" fillId="0" borderId="80" xfId="1" applyFont="1" applyBorder="1" applyAlignment="1">
      <alignment vertical="center"/>
    </xf>
    <xf numFmtId="0" fontId="4" fillId="0" borderId="89" xfId="1" applyFont="1" applyBorder="1" applyAlignment="1">
      <alignment vertical="center"/>
    </xf>
    <xf numFmtId="0" fontId="8" fillId="0" borderId="20" xfId="1" applyFont="1" applyBorder="1" applyAlignment="1">
      <alignment horizontal="center" vertical="center"/>
    </xf>
    <xf numFmtId="179" fontId="8" fillId="0" borderId="39" xfId="1" applyNumberFormat="1" applyFont="1" applyBorder="1" applyAlignment="1">
      <alignment vertical="center" shrinkToFit="1"/>
    </xf>
    <xf numFmtId="38" fontId="5" fillId="0" borderId="42" xfId="2" applyFont="1" applyBorder="1" applyAlignment="1">
      <alignment vertical="center"/>
    </xf>
    <xf numFmtId="0" fontId="34" fillId="0" borderId="0" xfId="1" applyFont="1" applyAlignment="1">
      <alignment vertical="center"/>
    </xf>
    <xf numFmtId="38" fontId="21" fillId="0" borderId="49" xfId="2" applyFont="1" applyBorder="1" applyAlignment="1">
      <alignment vertical="center"/>
    </xf>
    <xf numFmtId="0" fontId="35" fillId="0" borderId="18" xfId="1" applyFont="1" applyBorder="1" applyAlignment="1">
      <alignment vertical="center"/>
    </xf>
    <xf numFmtId="38" fontId="18" fillId="0" borderId="18" xfId="2" applyFont="1" applyBorder="1" applyAlignment="1">
      <alignment vertical="center"/>
    </xf>
    <xf numFmtId="38" fontId="8" fillId="0" borderId="0" xfId="2" applyFont="1" applyAlignment="1">
      <alignment vertical="center"/>
    </xf>
    <xf numFmtId="0" fontId="2" fillId="0" borderId="104" xfId="1" applyFont="1" applyBorder="1" applyAlignment="1">
      <alignment vertical="center"/>
    </xf>
    <xf numFmtId="0" fontId="22" fillId="0" borderId="59" xfId="1" applyFont="1" applyBorder="1" applyAlignment="1">
      <alignment vertical="center"/>
    </xf>
    <xf numFmtId="38" fontId="28" fillId="0" borderId="64" xfId="1" applyNumberFormat="1" applyFont="1" applyBorder="1" applyAlignment="1">
      <alignment vertical="center"/>
    </xf>
    <xf numFmtId="0" fontId="18" fillId="0" borderId="116" xfId="1" applyFont="1" applyBorder="1" applyAlignment="1">
      <alignment vertical="center"/>
    </xf>
    <xf numFmtId="0" fontId="18" fillId="0" borderId="116" xfId="1" applyFont="1" applyBorder="1" applyAlignment="1">
      <alignment vertical="center"/>
    </xf>
    <xf numFmtId="0" fontId="18" fillId="0" borderId="117" xfId="1" applyFont="1" applyBorder="1" applyAlignment="1">
      <alignment vertical="center"/>
    </xf>
    <xf numFmtId="0" fontId="18" fillId="0" borderId="104" xfId="1" applyFont="1" applyBorder="1" applyAlignment="1">
      <alignment vertical="center"/>
    </xf>
    <xf numFmtId="38" fontId="28" fillId="0" borderId="117" xfId="1" applyNumberFormat="1" applyFont="1" applyBorder="1" applyAlignment="1">
      <alignment vertical="center"/>
    </xf>
    <xf numFmtId="0" fontId="2" fillId="0" borderId="105" xfId="1" applyFont="1" applyBorder="1" applyAlignment="1">
      <alignment vertical="center"/>
    </xf>
    <xf numFmtId="0" fontId="22" fillId="0" borderId="80" xfId="1" applyFont="1" applyBorder="1" applyAlignment="1">
      <alignment vertical="center"/>
    </xf>
    <xf numFmtId="38" fontId="28" fillId="0" borderId="89" xfId="1" applyNumberFormat="1" applyFont="1" applyBorder="1" applyAlignment="1">
      <alignment vertical="center"/>
    </xf>
    <xf numFmtId="0" fontId="18" fillId="0" borderId="106" xfId="1" applyFont="1" applyBorder="1" applyAlignment="1">
      <alignment vertical="center"/>
    </xf>
    <xf numFmtId="0" fontId="18" fillId="0" borderId="107" xfId="1" applyFont="1" applyBorder="1" applyAlignment="1">
      <alignment vertical="center"/>
    </xf>
    <xf numFmtId="0" fontId="18" fillId="0" borderId="88" xfId="1" applyFont="1" applyBorder="1" applyAlignment="1">
      <alignment vertical="center"/>
    </xf>
    <xf numFmtId="0" fontId="2" fillId="0" borderId="3" xfId="1" applyFont="1" applyBorder="1" applyAlignment="1">
      <alignment vertical="center"/>
    </xf>
    <xf numFmtId="0" fontId="22" fillId="0" borderId="106" xfId="1" applyFont="1" applyBorder="1" applyAlignment="1">
      <alignment vertical="center"/>
    </xf>
    <xf numFmtId="0" fontId="18" fillId="0" borderId="105" xfId="1" applyFont="1" applyBorder="1" applyAlignment="1">
      <alignment vertical="center"/>
    </xf>
  </cellXfs>
  <cellStyles count="6">
    <cellStyle name="桁区切り 2 3" xfId="2" xr:uid="{BFF9BC13-032D-4607-8EF6-AF6455FDE846}"/>
    <cellStyle name="桁区切り 3" xfId="4" xr:uid="{389C67A5-2A35-4006-A197-54A9AF608DD9}"/>
    <cellStyle name="桁区切り 3 2" xfId="3" xr:uid="{B202FBA1-2DE1-47F8-BC7C-AB0B062C334C}"/>
    <cellStyle name="標準" xfId="0" builtinId="0"/>
    <cellStyle name="標準 5" xfId="1" xr:uid="{F7584D38-5A45-47B3-B044-DECBFAD83CF5}"/>
    <cellStyle name="標準_2006.10.20小樽全戸宅配申込書（案）" xfId="5" xr:uid="{5A6AB797-FFFA-4254-8840-171C4A9280DB}"/>
  </cellStyles>
  <dxfs count="5">
    <dxf>
      <font>
        <color theme="1"/>
      </font>
    </dxf>
    <dxf>
      <font>
        <color theme="1"/>
      </font>
    </dxf>
    <dxf>
      <font>
        <color theme="1"/>
      </font>
    </dxf>
    <dxf>
      <font>
        <color theme="1"/>
      </font>
    </dxf>
    <dxf>
      <font>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0</xdr:colOff>
      <xdr:row>17</xdr:row>
      <xdr:rowOff>0</xdr:rowOff>
    </xdr:from>
    <xdr:to>
      <xdr:col>31</xdr:col>
      <xdr:colOff>0</xdr:colOff>
      <xdr:row>17</xdr:row>
      <xdr:rowOff>0</xdr:rowOff>
    </xdr:to>
    <xdr:sp macro="" textlink="">
      <xdr:nvSpPr>
        <xdr:cNvPr id="2" name="Line 9">
          <a:extLst>
            <a:ext uri="{FF2B5EF4-FFF2-40B4-BE49-F238E27FC236}">
              <a16:creationId xmlns:a16="http://schemas.microsoft.com/office/drawing/2014/main" id="{DCEE327A-B933-4F0D-87AE-2B22C334973E}"/>
            </a:ext>
          </a:extLst>
        </xdr:cNvPr>
        <xdr:cNvSpPr>
          <a:spLocks noChangeShapeType="1"/>
        </xdr:cNvSpPr>
      </xdr:nvSpPr>
      <xdr:spPr bwMode="auto">
        <a:xfrm>
          <a:off x="8145780" y="30708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10961-6BE2-489B-8B9E-184CCEBB4FCF}">
  <sheetPr>
    <tabColor rgb="FFFF0000"/>
    <pageSetUpPr fitToPage="1"/>
  </sheetPr>
  <dimension ref="A1:BD55"/>
  <sheetViews>
    <sheetView showGridLines="0" showZeros="0" tabSelected="1" view="pageBreakPreview" zoomScale="75" zoomScaleNormal="75" zoomScaleSheetLayoutView="75" workbookViewId="0"/>
  </sheetViews>
  <sheetFormatPr defaultColWidth="8.09765625" defaultRowHeight="12" customHeight="1"/>
  <cols>
    <col min="1" max="1" width="1.59765625" style="4" customWidth="1"/>
    <col min="2" max="2" width="4.8984375" style="4" customWidth="1"/>
    <col min="3" max="4" width="2.69921875" style="4" customWidth="1"/>
    <col min="5" max="5" width="8.69921875" style="4" customWidth="1"/>
    <col min="6" max="7" width="7.69921875" style="4" customWidth="1"/>
    <col min="8" max="8" width="10.09765625" style="4" hidden="1" customWidth="1"/>
    <col min="9" max="11" width="0.59765625" style="4" hidden="1" customWidth="1"/>
    <col min="12" max="14" width="7.69921875" style="4" customWidth="1"/>
    <col min="15" max="15" width="2" style="4" customWidth="1"/>
    <col min="16" max="18" width="1" style="4" customWidth="1"/>
    <col min="19" max="20" width="3" style="4" customWidth="1"/>
    <col min="21" max="21" width="1.59765625" style="4" customWidth="1"/>
    <col min="22" max="22" width="4.8984375" style="4" customWidth="1"/>
    <col min="23" max="23" width="5.59765625" style="4" customWidth="1"/>
    <col min="24" max="24" width="0.59765625" style="4" customWidth="1"/>
    <col min="25" max="25" width="8.69921875" style="4" customWidth="1"/>
    <col min="26" max="27" width="7.69921875" style="4" customWidth="1"/>
    <col min="28" max="28" width="10.09765625" style="4" hidden="1" customWidth="1"/>
    <col min="29" max="31" width="0.59765625" style="4" hidden="1" customWidth="1"/>
    <col min="32" max="34" width="7.69921875" style="4" customWidth="1"/>
    <col min="35" max="35" width="2" style="4" customWidth="1"/>
    <col min="36" max="16384" width="8.09765625" style="4"/>
  </cols>
  <sheetData>
    <row r="1" spans="1:35" ht="3.75" customHeight="1">
      <c r="A1" s="1"/>
      <c r="B1" s="1"/>
      <c r="C1" s="1"/>
      <c r="D1" s="1"/>
      <c r="E1" s="1"/>
      <c r="F1" s="1"/>
      <c r="G1" s="1"/>
      <c r="H1" s="1"/>
      <c r="I1" s="1"/>
      <c r="J1" s="1"/>
      <c r="K1" s="1"/>
      <c r="L1" s="1"/>
      <c r="M1" s="1"/>
      <c r="N1" s="1"/>
      <c r="O1" s="1"/>
      <c r="P1" s="1"/>
      <c r="Q1" s="1"/>
      <c r="R1" s="1"/>
      <c r="S1" s="1"/>
      <c r="T1" s="1"/>
      <c r="U1" s="1"/>
      <c r="V1" s="1"/>
      <c r="W1" s="1"/>
      <c r="X1" s="1"/>
      <c r="Y1" s="1"/>
      <c r="Z1" s="2"/>
      <c r="AA1" s="2"/>
      <c r="AB1" s="2"/>
      <c r="AC1" s="2"/>
      <c r="AD1" s="1"/>
      <c r="AE1" s="1"/>
      <c r="AF1" s="1"/>
      <c r="AG1" s="3"/>
      <c r="AH1" s="1"/>
      <c r="AI1" s="1"/>
    </row>
    <row r="2" spans="1:35" ht="18" customHeight="1">
      <c r="A2" s="5" t="s">
        <v>0</v>
      </c>
      <c r="B2" s="6"/>
      <c r="C2" s="7" t="s">
        <v>1</v>
      </c>
      <c r="D2" s="8"/>
      <c r="E2" s="8"/>
      <c r="F2" s="8"/>
      <c r="G2" s="6"/>
      <c r="H2" s="9"/>
      <c r="I2" s="1"/>
      <c r="J2" s="10"/>
      <c r="K2" s="10"/>
      <c r="L2" s="11">
        <v>44892</v>
      </c>
      <c r="M2" s="11"/>
      <c r="N2" s="12" t="s">
        <v>2</v>
      </c>
      <c r="O2" s="1"/>
      <c r="P2" s="1"/>
      <c r="Q2" s="13"/>
      <c r="R2" s="1"/>
      <c r="S2" s="1"/>
      <c r="T2" s="1"/>
      <c r="U2" s="1"/>
      <c r="V2" s="14"/>
      <c r="W2" s="14"/>
      <c r="X2" s="1"/>
      <c r="Y2" s="15"/>
      <c r="Z2" s="1"/>
      <c r="AA2" s="16" t="s">
        <v>3</v>
      </c>
      <c r="AB2" s="1"/>
      <c r="AC2" s="1"/>
      <c r="AD2" s="1"/>
      <c r="AE2" s="1"/>
      <c r="AF2" s="13"/>
      <c r="AG2" s="17"/>
      <c r="AH2" s="18" t="s">
        <v>4</v>
      </c>
      <c r="AI2" s="1"/>
    </row>
    <row r="3" spans="1:35" ht="4.5" customHeight="1" thickBot="1">
      <c r="A3" s="19"/>
      <c r="B3" s="19"/>
      <c r="C3" s="19"/>
      <c r="D3" s="19"/>
      <c r="E3" s="19"/>
      <c r="F3" s="19"/>
      <c r="G3" s="19"/>
      <c r="H3" s="15"/>
      <c r="I3" s="15"/>
      <c r="J3" s="15"/>
      <c r="K3" s="15"/>
      <c r="L3" s="15"/>
      <c r="M3" s="15"/>
      <c r="N3" s="15"/>
      <c r="O3" s="15"/>
      <c r="P3" s="15"/>
      <c r="Q3" s="15"/>
      <c r="R3" s="2"/>
      <c r="S3" s="15"/>
      <c r="T3" s="15"/>
      <c r="U3" s="15"/>
      <c r="V3" s="15"/>
      <c r="W3" s="15"/>
      <c r="X3" s="15"/>
      <c r="Y3" s="15"/>
      <c r="Z3" s="20"/>
      <c r="AA3" s="2"/>
      <c r="AB3" s="2"/>
      <c r="AC3" s="2"/>
      <c r="AD3" s="15"/>
      <c r="AE3" s="15"/>
      <c r="AF3" s="15"/>
      <c r="AG3" s="15"/>
      <c r="AH3" s="15"/>
      <c r="AI3" s="15"/>
    </row>
    <row r="4" spans="1:35" ht="13.5" customHeight="1" thickTop="1">
      <c r="A4" s="21" t="s">
        <v>5</v>
      </c>
      <c r="B4" s="22"/>
      <c r="C4" s="23"/>
      <c r="D4" s="24" t="s">
        <v>6</v>
      </c>
      <c r="E4" s="25"/>
      <c r="F4" s="26"/>
      <c r="G4" s="24" t="s">
        <v>7</v>
      </c>
      <c r="H4" s="25"/>
      <c r="I4" s="25"/>
      <c r="J4" s="25"/>
      <c r="K4" s="25"/>
      <c r="L4" s="25"/>
      <c r="M4" s="25"/>
      <c r="N4" s="25"/>
      <c r="O4" s="25"/>
      <c r="P4" s="25"/>
      <c r="Q4" s="25"/>
      <c r="R4" s="25"/>
      <c r="S4" s="25"/>
      <c r="T4" s="25"/>
      <c r="U4" s="27" t="s">
        <v>8</v>
      </c>
      <c r="V4" s="25"/>
      <c r="W4" s="25"/>
      <c r="X4" s="24" t="s">
        <v>9</v>
      </c>
      <c r="Y4" s="25"/>
      <c r="Z4" s="28"/>
      <c r="AA4" s="29" t="s">
        <v>10</v>
      </c>
      <c r="AB4" s="30"/>
      <c r="AC4" s="30"/>
      <c r="AD4" s="31" t="s">
        <v>11</v>
      </c>
      <c r="AE4" s="31"/>
      <c r="AF4" s="31"/>
      <c r="AG4" s="31"/>
      <c r="AH4" s="32" t="s">
        <v>12</v>
      </c>
      <c r="AI4" s="2"/>
    </row>
    <row r="5" spans="1:35" ht="24.75" customHeight="1" thickBot="1">
      <c r="A5" s="33"/>
      <c r="B5" s="34"/>
      <c r="C5" s="35"/>
      <c r="D5" s="36"/>
      <c r="E5" s="37"/>
      <c r="F5" s="37"/>
      <c r="G5" s="38"/>
      <c r="H5" s="39"/>
      <c r="I5" s="39"/>
      <c r="J5" s="39"/>
      <c r="K5" s="39"/>
      <c r="L5" s="39"/>
      <c r="M5" s="39"/>
      <c r="N5" s="39"/>
      <c r="O5" s="39"/>
      <c r="P5" s="39"/>
      <c r="Q5" s="39"/>
      <c r="R5" s="39"/>
      <c r="S5" s="39"/>
      <c r="T5" s="40"/>
      <c r="U5" s="41"/>
      <c r="V5" s="42"/>
      <c r="W5" s="42"/>
      <c r="X5" s="43"/>
      <c r="Y5" s="44"/>
      <c r="Z5" s="45"/>
      <c r="AA5" s="46"/>
      <c r="AB5" s="47"/>
      <c r="AC5" s="47"/>
      <c r="AD5" s="48"/>
      <c r="AE5" s="49"/>
      <c r="AF5" s="49"/>
      <c r="AG5" s="50"/>
      <c r="AH5" s="51"/>
      <c r="AI5" s="19"/>
    </row>
    <row r="6" spans="1:35" ht="13.5" customHeight="1" thickTop="1">
      <c r="A6" s="21" t="s">
        <v>13</v>
      </c>
      <c r="B6" s="22"/>
      <c r="C6" s="23"/>
      <c r="D6" s="52" t="s">
        <v>14</v>
      </c>
      <c r="E6" s="53"/>
      <c r="F6" s="54"/>
      <c r="G6" s="52" t="s">
        <v>15</v>
      </c>
      <c r="H6" s="53"/>
      <c r="I6" s="53"/>
      <c r="J6" s="53"/>
      <c r="K6" s="53"/>
      <c r="L6" s="54"/>
      <c r="M6" s="55" t="s">
        <v>16</v>
      </c>
      <c r="N6" s="56"/>
      <c r="O6" s="56" t="s">
        <v>17</v>
      </c>
      <c r="P6" s="56"/>
      <c r="Q6" s="56"/>
      <c r="R6" s="56"/>
      <c r="S6" s="56"/>
      <c r="T6" s="56"/>
      <c r="U6" s="56"/>
      <c r="V6" s="57"/>
      <c r="W6" s="58"/>
      <c r="X6" s="24" t="s">
        <v>18</v>
      </c>
      <c r="Y6" s="25"/>
      <c r="Z6" s="25"/>
      <c r="AA6" s="59" t="s">
        <v>19</v>
      </c>
      <c r="AB6" s="60"/>
      <c r="AC6" s="60"/>
      <c r="AD6" s="60"/>
      <c r="AE6" s="60"/>
      <c r="AF6" s="60"/>
      <c r="AG6" s="60"/>
      <c r="AH6" s="61"/>
      <c r="AI6" s="2"/>
    </row>
    <row r="7" spans="1:35" ht="24.75" customHeight="1" thickBot="1">
      <c r="A7" s="33"/>
      <c r="B7" s="62"/>
      <c r="C7" s="63"/>
      <c r="D7" s="64">
        <f>SUM(G7,'1-A2.札幌・江別・北広島・石狩市 【dDe】'!G7)</f>
        <v>0</v>
      </c>
      <c r="E7" s="65"/>
      <c r="F7" s="66"/>
      <c r="G7" s="64">
        <f>SUM(M7,O7)</f>
        <v>0</v>
      </c>
      <c r="H7" s="65"/>
      <c r="I7" s="65"/>
      <c r="J7" s="65"/>
      <c r="K7" s="65"/>
      <c r="L7" s="66"/>
      <c r="M7" s="67">
        <f>SUM(M11:M36,AG11:AG33)</f>
        <v>0</v>
      </c>
      <c r="N7" s="68"/>
      <c r="O7" s="68">
        <f>SUM(N11:N36,AH11:AH33)</f>
        <v>0</v>
      </c>
      <c r="P7" s="68"/>
      <c r="Q7" s="68"/>
      <c r="R7" s="68"/>
      <c r="S7" s="68"/>
      <c r="T7" s="68"/>
      <c r="U7" s="68"/>
      <c r="V7" s="69"/>
      <c r="W7" s="70"/>
      <c r="X7" s="71"/>
      <c r="Y7" s="72"/>
      <c r="Z7" s="72"/>
      <c r="AA7" s="73"/>
      <c r="AB7" s="42"/>
      <c r="AC7" s="42"/>
      <c r="AD7" s="42"/>
      <c r="AE7" s="42"/>
      <c r="AF7" s="42"/>
      <c r="AG7" s="42"/>
      <c r="AH7" s="74"/>
      <c r="AI7" s="1"/>
    </row>
    <row r="8" spans="1:35" ht="10.95" hidden="1" customHeight="1" thickBot="1">
      <c r="A8" s="75"/>
      <c r="B8" s="75"/>
      <c r="C8" s="1"/>
      <c r="D8" s="76" t="str">
        <f>CHOOSE(WEEKDAY(D5),"日","月","火","水","木","金","土")</f>
        <v>土</v>
      </c>
      <c r="E8" s="77"/>
      <c r="F8" s="77"/>
      <c r="G8" s="77"/>
      <c r="H8" s="77"/>
      <c r="I8" s="77"/>
      <c r="J8" s="77"/>
      <c r="K8" s="77"/>
      <c r="L8" s="77"/>
      <c r="M8" s="77"/>
      <c r="N8" s="77"/>
      <c r="O8" s="78"/>
      <c r="P8" s="78"/>
      <c r="Q8" s="79"/>
      <c r="R8" s="79"/>
      <c r="S8" s="79"/>
      <c r="T8" s="79"/>
      <c r="U8" s="79"/>
      <c r="V8" s="78"/>
      <c r="W8" s="78"/>
      <c r="AC8" s="80"/>
      <c r="AD8" s="80"/>
      <c r="AE8" s="80"/>
      <c r="AF8" s="1"/>
      <c r="AG8" s="1"/>
      <c r="AH8" s="1"/>
      <c r="AI8" s="1"/>
    </row>
    <row r="9" spans="1:35" ht="15.75" customHeight="1" thickBot="1">
      <c r="A9" s="80"/>
      <c r="B9" s="80"/>
      <c r="C9" s="80"/>
      <c r="D9" s="80"/>
      <c r="E9" s="80"/>
      <c r="F9" s="80"/>
      <c r="G9" s="80"/>
      <c r="H9" s="80"/>
      <c r="I9" s="81"/>
      <c r="J9" s="81"/>
      <c r="K9" s="81"/>
      <c r="L9" s="80"/>
      <c r="M9" s="82" t="s">
        <v>20</v>
      </c>
      <c r="N9" s="83">
        <f>SUM(M7,'1-A2.札幌・江別・北広島・石狩市 【dDe】'!M7)</f>
        <v>0</v>
      </c>
      <c r="O9" s="84" t="s">
        <v>21</v>
      </c>
      <c r="P9" s="84"/>
      <c r="Q9" s="84"/>
      <c r="R9" s="84"/>
      <c r="S9" s="84"/>
      <c r="T9" s="84"/>
      <c r="U9" s="85">
        <f>SUM(O7,'1-A2.札幌・江別・北広島・石狩市 【dDe】'!O7)</f>
        <v>0</v>
      </c>
      <c r="V9" s="85"/>
      <c r="W9" s="80"/>
      <c r="X9" s="80"/>
      <c r="Y9" s="80"/>
      <c r="Z9" s="80"/>
      <c r="AA9" s="80"/>
      <c r="AB9" s="80"/>
      <c r="AC9" s="80"/>
      <c r="AD9" s="80"/>
      <c r="AE9" s="80"/>
      <c r="AF9" s="80"/>
      <c r="AG9" s="80"/>
      <c r="AH9" s="80"/>
      <c r="AI9" s="2"/>
    </row>
    <row r="10" spans="1:35" ht="15.75" customHeight="1">
      <c r="A10" s="86" t="s">
        <v>22</v>
      </c>
      <c r="B10" s="87"/>
      <c r="C10" s="88" t="s">
        <v>23</v>
      </c>
      <c r="D10" s="87"/>
      <c r="E10" s="89" t="s">
        <v>24</v>
      </c>
      <c r="F10" s="90" t="s">
        <v>25</v>
      </c>
      <c r="G10" s="91" t="s">
        <v>26</v>
      </c>
      <c r="H10" s="92" t="s">
        <v>27</v>
      </c>
      <c r="I10" s="93"/>
      <c r="J10" s="93"/>
      <c r="K10" s="94"/>
      <c r="L10" s="95" t="s">
        <v>28</v>
      </c>
      <c r="M10" s="96" t="s">
        <v>29</v>
      </c>
      <c r="N10" s="97" t="s">
        <v>30</v>
      </c>
      <c r="O10" s="2"/>
      <c r="P10" s="2"/>
      <c r="Q10" s="2"/>
      <c r="R10" s="2"/>
      <c r="S10" s="2"/>
      <c r="T10" s="2"/>
      <c r="U10" s="86" t="s">
        <v>22</v>
      </c>
      <c r="V10" s="87"/>
      <c r="W10" s="88" t="s">
        <v>23</v>
      </c>
      <c r="X10" s="87"/>
      <c r="Y10" s="89" t="s">
        <v>24</v>
      </c>
      <c r="Z10" s="90" t="s">
        <v>25</v>
      </c>
      <c r="AA10" s="98" t="s">
        <v>26</v>
      </c>
      <c r="AB10" s="99" t="s">
        <v>31</v>
      </c>
      <c r="AC10" s="100"/>
      <c r="AD10" s="100"/>
      <c r="AE10" s="100"/>
      <c r="AF10" s="92" t="s">
        <v>28</v>
      </c>
      <c r="AG10" s="96" t="s">
        <v>29</v>
      </c>
      <c r="AH10" s="97" t="s">
        <v>30</v>
      </c>
      <c r="AI10" s="2"/>
    </row>
    <row r="11" spans="1:35" ht="15.75" customHeight="1">
      <c r="A11" s="101" t="s">
        <v>32</v>
      </c>
      <c r="B11" s="102"/>
      <c r="C11" s="103">
        <v>1010</v>
      </c>
      <c r="D11" s="104"/>
      <c r="E11" s="105" t="s">
        <v>33</v>
      </c>
      <c r="F11" s="106">
        <v>4830</v>
      </c>
      <c r="G11" s="107">
        <v>5100</v>
      </c>
      <c r="H11" s="108" t="s">
        <v>34</v>
      </c>
      <c r="I11" s="109"/>
      <c r="J11" s="109"/>
      <c r="K11" s="110"/>
      <c r="L11" s="111">
        <f>SUM(M11,N11)</f>
        <v>0</v>
      </c>
      <c r="M11" s="112"/>
      <c r="N11" s="113"/>
      <c r="O11" s="114" t="s">
        <v>35</v>
      </c>
      <c r="P11" s="2"/>
      <c r="Q11" s="115"/>
      <c r="R11" s="19"/>
      <c r="S11" s="2"/>
      <c r="T11" s="2"/>
      <c r="U11" s="101" t="s">
        <v>32</v>
      </c>
      <c r="V11" s="116"/>
      <c r="W11" s="103">
        <v>3020</v>
      </c>
      <c r="X11" s="104"/>
      <c r="Y11" s="105" t="s">
        <v>36</v>
      </c>
      <c r="Z11" s="117">
        <v>3600</v>
      </c>
      <c r="AA11" s="118">
        <v>4320</v>
      </c>
      <c r="AB11" s="119" t="s">
        <v>37</v>
      </c>
      <c r="AC11" s="120"/>
      <c r="AD11" s="120"/>
      <c r="AE11" s="120"/>
      <c r="AF11" s="121">
        <f t="shared" ref="AF11:AF33" si="0">SUM(AG11,AH11)</f>
        <v>0</v>
      </c>
      <c r="AG11" s="112"/>
      <c r="AH11" s="122"/>
      <c r="AI11" s="114" t="s">
        <v>38</v>
      </c>
    </row>
    <row r="12" spans="1:35" ht="15.75" customHeight="1">
      <c r="A12" s="123" t="s">
        <v>39</v>
      </c>
      <c r="B12" s="124"/>
      <c r="C12" s="125">
        <v>1020</v>
      </c>
      <c r="D12" s="126"/>
      <c r="E12" s="127" t="s">
        <v>40</v>
      </c>
      <c r="F12" s="128">
        <v>7780</v>
      </c>
      <c r="G12" s="129">
        <v>6350</v>
      </c>
      <c r="H12" s="130" t="s">
        <v>41</v>
      </c>
      <c r="I12" s="131"/>
      <c r="J12" s="131"/>
      <c r="K12" s="132"/>
      <c r="L12" s="111">
        <f>SUM(M12,N12)</f>
        <v>0</v>
      </c>
      <c r="M12" s="133"/>
      <c r="N12" s="122"/>
      <c r="O12" s="114" t="s">
        <v>35</v>
      </c>
      <c r="P12" s="2"/>
      <c r="Q12" s="115"/>
      <c r="R12" s="19"/>
      <c r="S12" s="2"/>
      <c r="T12" s="2"/>
      <c r="U12" s="123" t="s">
        <v>42</v>
      </c>
      <c r="V12" s="124"/>
      <c r="W12" s="125">
        <v>3030</v>
      </c>
      <c r="X12" s="126"/>
      <c r="Y12" s="127" t="s">
        <v>43</v>
      </c>
      <c r="Z12" s="128">
        <v>3320</v>
      </c>
      <c r="AA12" s="118">
        <v>3660</v>
      </c>
      <c r="AB12" s="119" t="s">
        <v>44</v>
      </c>
      <c r="AC12" s="120"/>
      <c r="AD12" s="120"/>
      <c r="AE12" s="120"/>
      <c r="AF12" s="121">
        <f t="shared" si="0"/>
        <v>0</v>
      </c>
      <c r="AG12" s="133"/>
      <c r="AH12" s="122"/>
      <c r="AI12" s="114" t="s">
        <v>38</v>
      </c>
    </row>
    <row r="13" spans="1:35" ht="15.75" customHeight="1">
      <c r="A13" s="123"/>
      <c r="B13" s="124"/>
      <c r="C13" s="134">
        <v>1025</v>
      </c>
      <c r="D13" s="135"/>
      <c r="E13" s="136" t="s">
        <v>45</v>
      </c>
      <c r="F13" s="137" t="s">
        <v>46</v>
      </c>
      <c r="G13" s="137"/>
      <c r="H13" s="137"/>
      <c r="I13" s="137"/>
      <c r="J13" s="137"/>
      <c r="K13" s="137"/>
      <c r="L13" s="137"/>
      <c r="M13" s="137"/>
      <c r="N13" s="138"/>
      <c r="O13" s="114" t="s">
        <v>35</v>
      </c>
      <c r="P13" s="2"/>
      <c r="Q13" s="115"/>
      <c r="R13" s="19"/>
      <c r="S13" s="2"/>
      <c r="T13" s="2"/>
      <c r="U13" s="123"/>
      <c r="V13" s="124"/>
      <c r="W13" s="125">
        <v>3040</v>
      </c>
      <c r="X13" s="126"/>
      <c r="Y13" s="127" t="s">
        <v>47</v>
      </c>
      <c r="Z13" s="128">
        <v>3340</v>
      </c>
      <c r="AA13" s="118">
        <v>9700</v>
      </c>
      <c r="AB13" s="119" t="s">
        <v>48</v>
      </c>
      <c r="AC13" s="120"/>
      <c r="AD13" s="120"/>
      <c r="AE13" s="120"/>
      <c r="AF13" s="121">
        <f t="shared" si="0"/>
        <v>0</v>
      </c>
      <c r="AG13" s="133"/>
      <c r="AH13" s="122"/>
      <c r="AI13" s="114" t="s">
        <v>38</v>
      </c>
    </row>
    <row r="14" spans="1:35" ht="15.75" customHeight="1">
      <c r="A14" s="123"/>
      <c r="B14" s="124"/>
      <c r="C14" s="125">
        <v>1040</v>
      </c>
      <c r="D14" s="126"/>
      <c r="E14" s="127" t="s">
        <v>49</v>
      </c>
      <c r="F14" s="128">
        <v>2550</v>
      </c>
      <c r="G14" s="129">
        <v>5400</v>
      </c>
      <c r="H14" s="130" t="s">
        <v>50</v>
      </c>
      <c r="I14" s="131"/>
      <c r="J14" s="131"/>
      <c r="K14" s="132"/>
      <c r="L14" s="111">
        <f t="shared" ref="L14:L22" si="1">SUM(M14,N14)</f>
        <v>0</v>
      </c>
      <c r="M14" s="133"/>
      <c r="N14" s="122"/>
      <c r="O14" s="114" t="s">
        <v>35</v>
      </c>
      <c r="P14" s="2"/>
      <c r="Q14" s="115"/>
      <c r="R14" s="19"/>
      <c r="S14" s="2"/>
      <c r="T14" s="2"/>
      <c r="U14" s="123"/>
      <c r="V14" s="124"/>
      <c r="W14" s="125">
        <v>3041</v>
      </c>
      <c r="X14" s="126"/>
      <c r="Y14" s="127" t="s">
        <v>51</v>
      </c>
      <c r="Z14" s="128">
        <v>2190</v>
      </c>
      <c r="AA14" s="118">
        <v>3000</v>
      </c>
      <c r="AB14" s="119" t="s">
        <v>52</v>
      </c>
      <c r="AC14" s="120"/>
      <c r="AD14" s="120"/>
      <c r="AE14" s="120"/>
      <c r="AF14" s="121">
        <f t="shared" si="0"/>
        <v>0</v>
      </c>
      <c r="AG14" s="133"/>
      <c r="AH14" s="122"/>
      <c r="AI14" s="114" t="s">
        <v>38</v>
      </c>
    </row>
    <row r="15" spans="1:35" ht="15.75" customHeight="1">
      <c r="A15" s="123"/>
      <c r="B15" s="124"/>
      <c r="C15" s="125">
        <v>1070</v>
      </c>
      <c r="D15" s="126"/>
      <c r="E15" s="127" t="s">
        <v>53</v>
      </c>
      <c r="F15" s="128">
        <v>2180</v>
      </c>
      <c r="G15" s="129">
        <v>4600</v>
      </c>
      <c r="H15" s="130" t="s">
        <v>54</v>
      </c>
      <c r="I15" s="131"/>
      <c r="J15" s="131"/>
      <c r="K15" s="132"/>
      <c r="L15" s="111">
        <f t="shared" si="1"/>
        <v>0</v>
      </c>
      <c r="M15" s="133"/>
      <c r="N15" s="122"/>
      <c r="O15" s="114" t="s">
        <v>35</v>
      </c>
      <c r="P15" s="2"/>
      <c r="Q15" s="115"/>
      <c r="R15" s="19"/>
      <c r="S15" s="2"/>
      <c r="T15" s="2"/>
      <c r="U15" s="139" t="s">
        <v>55</v>
      </c>
      <c r="V15" s="140"/>
      <c r="W15" s="125">
        <v>3050</v>
      </c>
      <c r="X15" s="126"/>
      <c r="Y15" s="127" t="s">
        <v>56</v>
      </c>
      <c r="Z15" s="128">
        <v>4970</v>
      </c>
      <c r="AA15" s="118">
        <v>6160</v>
      </c>
      <c r="AB15" s="119" t="s">
        <v>57</v>
      </c>
      <c r="AC15" s="120"/>
      <c r="AD15" s="120"/>
      <c r="AE15" s="120"/>
      <c r="AF15" s="121">
        <f t="shared" si="0"/>
        <v>0</v>
      </c>
      <c r="AG15" s="133"/>
      <c r="AH15" s="122"/>
      <c r="AI15" s="114" t="s">
        <v>38</v>
      </c>
    </row>
    <row r="16" spans="1:35" ht="15.75" customHeight="1">
      <c r="A16" s="123"/>
      <c r="B16" s="124"/>
      <c r="C16" s="125">
        <v>1080</v>
      </c>
      <c r="D16" s="126"/>
      <c r="E16" s="127" t="s">
        <v>58</v>
      </c>
      <c r="F16" s="128">
        <v>4560</v>
      </c>
      <c r="G16" s="129">
        <v>7800</v>
      </c>
      <c r="H16" s="130" t="s">
        <v>59</v>
      </c>
      <c r="I16" s="131"/>
      <c r="J16" s="131"/>
      <c r="K16" s="132"/>
      <c r="L16" s="111">
        <f t="shared" si="1"/>
        <v>0</v>
      </c>
      <c r="M16" s="133"/>
      <c r="N16" s="122"/>
      <c r="O16" s="114" t="s">
        <v>35</v>
      </c>
      <c r="P16" s="2"/>
      <c r="Q16" s="115"/>
      <c r="R16" s="19"/>
      <c r="S16" s="2"/>
      <c r="T16" s="2"/>
      <c r="U16" s="139" t="s">
        <v>60</v>
      </c>
      <c r="V16" s="141">
        <f>SUM(Z11:Z18)</f>
        <v>24290</v>
      </c>
      <c r="W16" s="125">
        <v>3060</v>
      </c>
      <c r="X16" s="126"/>
      <c r="Y16" s="127" t="s">
        <v>61</v>
      </c>
      <c r="Z16" s="128">
        <v>3040</v>
      </c>
      <c r="AA16" s="118">
        <v>3220</v>
      </c>
      <c r="AB16" s="119" t="s">
        <v>62</v>
      </c>
      <c r="AC16" s="120"/>
      <c r="AD16" s="120"/>
      <c r="AE16" s="120"/>
      <c r="AF16" s="121">
        <f t="shared" si="0"/>
        <v>0</v>
      </c>
      <c r="AG16" s="133"/>
      <c r="AH16" s="122"/>
      <c r="AI16" s="114" t="s">
        <v>38</v>
      </c>
    </row>
    <row r="17" spans="1:56" ht="15.75" customHeight="1">
      <c r="A17" s="123"/>
      <c r="B17" s="124"/>
      <c r="C17" s="125">
        <v>1090</v>
      </c>
      <c r="D17" s="126"/>
      <c r="E17" s="127" t="s">
        <v>63</v>
      </c>
      <c r="F17" s="128">
        <v>3510</v>
      </c>
      <c r="G17" s="129">
        <v>5580</v>
      </c>
      <c r="H17" s="130" t="s">
        <v>64</v>
      </c>
      <c r="I17" s="131"/>
      <c r="J17" s="131"/>
      <c r="K17" s="132"/>
      <c r="L17" s="111">
        <f t="shared" si="1"/>
        <v>0</v>
      </c>
      <c r="M17" s="133"/>
      <c r="N17" s="122"/>
      <c r="O17" s="114" t="s">
        <v>35</v>
      </c>
      <c r="P17" s="2"/>
      <c r="Q17" s="115"/>
      <c r="R17" s="19"/>
      <c r="S17" s="2"/>
      <c r="T17" s="2"/>
      <c r="U17" s="142" t="s">
        <v>65</v>
      </c>
      <c r="V17" s="141">
        <f>SUM(AA11:AA17)</f>
        <v>32190</v>
      </c>
      <c r="W17" s="125">
        <v>3070</v>
      </c>
      <c r="X17" s="126"/>
      <c r="Y17" s="127" t="s">
        <v>66</v>
      </c>
      <c r="Z17" s="128">
        <v>3590</v>
      </c>
      <c r="AA17" s="118">
        <v>2130</v>
      </c>
      <c r="AB17" s="119" t="s">
        <v>67</v>
      </c>
      <c r="AC17" s="120"/>
      <c r="AD17" s="120"/>
      <c r="AE17" s="120"/>
      <c r="AF17" s="121">
        <f t="shared" si="0"/>
        <v>0</v>
      </c>
      <c r="AG17" s="133"/>
      <c r="AH17" s="122"/>
      <c r="AI17" s="114" t="s">
        <v>38</v>
      </c>
    </row>
    <row r="18" spans="1:56" ht="15.75" customHeight="1">
      <c r="A18" s="139" t="s">
        <v>55</v>
      </c>
      <c r="B18" s="143"/>
      <c r="C18" s="125">
        <v>1100</v>
      </c>
      <c r="D18" s="126"/>
      <c r="E18" s="127" t="s">
        <v>68</v>
      </c>
      <c r="F18" s="128">
        <v>2600</v>
      </c>
      <c r="G18" s="129">
        <v>3700</v>
      </c>
      <c r="H18" s="130" t="s">
        <v>69</v>
      </c>
      <c r="I18" s="131"/>
      <c r="J18" s="131"/>
      <c r="K18" s="132"/>
      <c r="L18" s="111">
        <f t="shared" si="1"/>
        <v>0</v>
      </c>
      <c r="M18" s="133"/>
      <c r="N18" s="122"/>
      <c r="O18" s="114" t="s">
        <v>35</v>
      </c>
      <c r="P18" s="2"/>
      <c r="Q18" s="115"/>
      <c r="R18" s="19"/>
      <c r="S18" s="2"/>
      <c r="T18" s="2"/>
      <c r="U18" s="144" t="s">
        <v>70</v>
      </c>
      <c r="V18" s="145">
        <f>SUM(V16:V17)</f>
        <v>56480</v>
      </c>
      <c r="W18" s="146">
        <v>3080</v>
      </c>
      <c r="X18" s="147"/>
      <c r="Y18" s="148" t="s">
        <v>71</v>
      </c>
      <c r="Z18" s="149">
        <v>240</v>
      </c>
      <c r="AA18" s="150"/>
      <c r="AB18" s="151" t="s">
        <v>72</v>
      </c>
      <c r="AC18" s="152"/>
      <c r="AD18" s="152"/>
      <c r="AE18" s="152"/>
      <c r="AF18" s="153">
        <f t="shared" si="0"/>
        <v>0</v>
      </c>
      <c r="AG18" s="154"/>
      <c r="AH18" s="155"/>
      <c r="AI18" s="114" t="s">
        <v>38</v>
      </c>
      <c r="AK18" s="156"/>
      <c r="AL18" s="157"/>
      <c r="AM18" s="158"/>
      <c r="AN18" s="159"/>
      <c r="AO18" s="159"/>
      <c r="AP18" s="159"/>
    </row>
    <row r="19" spans="1:56" ht="15.75" customHeight="1">
      <c r="A19" s="139" t="s">
        <v>60</v>
      </c>
      <c r="B19" s="141">
        <f>SUM(F11:F21)</f>
        <v>37840</v>
      </c>
      <c r="C19" s="125">
        <v>1110</v>
      </c>
      <c r="D19" s="126"/>
      <c r="E19" s="127" t="s">
        <v>73</v>
      </c>
      <c r="F19" s="128">
        <v>2750</v>
      </c>
      <c r="G19" s="129">
        <v>7500</v>
      </c>
      <c r="H19" s="130" t="s">
        <v>74</v>
      </c>
      <c r="I19" s="131"/>
      <c r="J19" s="131"/>
      <c r="K19" s="132"/>
      <c r="L19" s="111">
        <f t="shared" si="1"/>
        <v>0</v>
      </c>
      <c r="M19" s="133"/>
      <c r="N19" s="122"/>
      <c r="O19" s="114" t="s">
        <v>35</v>
      </c>
      <c r="P19" s="2"/>
      <c r="Q19" s="115"/>
      <c r="R19" s="19"/>
      <c r="S19" s="2"/>
      <c r="T19" s="2"/>
      <c r="U19" s="123" t="s">
        <v>75</v>
      </c>
      <c r="V19" s="124"/>
      <c r="W19" s="160">
        <v>4010</v>
      </c>
      <c r="X19" s="161"/>
      <c r="Y19" s="127" t="s">
        <v>76</v>
      </c>
      <c r="Z19" s="106">
        <v>3940</v>
      </c>
      <c r="AA19" s="162">
        <v>9500</v>
      </c>
      <c r="AB19" s="163" t="s">
        <v>77</v>
      </c>
      <c r="AC19" s="164"/>
      <c r="AD19" s="164"/>
      <c r="AE19" s="164"/>
      <c r="AF19" s="165">
        <f t="shared" si="0"/>
        <v>0</v>
      </c>
      <c r="AG19" s="166"/>
      <c r="AH19" s="113"/>
      <c r="AI19" s="114" t="s">
        <v>38</v>
      </c>
    </row>
    <row r="20" spans="1:56" ht="15.75" customHeight="1">
      <c r="A20" s="142" t="s">
        <v>65</v>
      </c>
      <c r="B20" s="141">
        <f>SUM(G11:G21)</f>
        <v>55510</v>
      </c>
      <c r="C20" s="125">
        <v>1120</v>
      </c>
      <c r="D20" s="126"/>
      <c r="E20" s="127" t="s">
        <v>78</v>
      </c>
      <c r="F20" s="128">
        <v>2790</v>
      </c>
      <c r="G20" s="129">
        <v>4000</v>
      </c>
      <c r="H20" s="130" t="s">
        <v>79</v>
      </c>
      <c r="I20" s="131"/>
      <c r="J20" s="131"/>
      <c r="K20" s="132"/>
      <c r="L20" s="111">
        <f t="shared" si="1"/>
        <v>0</v>
      </c>
      <c r="M20" s="133"/>
      <c r="N20" s="122"/>
      <c r="O20" s="114" t="s">
        <v>35</v>
      </c>
      <c r="P20" s="2"/>
      <c r="Q20" s="115"/>
      <c r="R20" s="19"/>
      <c r="S20" s="2"/>
      <c r="T20" s="2"/>
      <c r="U20" s="123"/>
      <c r="V20" s="124"/>
      <c r="W20" s="125">
        <v>4012</v>
      </c>
      <c r="X20" s="126"/>
      <c r="Y20" s="127" t="s">
        <v>80</v>
      </c>
      <c r="Z20" s="128">
        <v>3040</v>
      </c>
      <c r="AA20" s="118">
        <v>9400</v>
      </c>
      <c r="AB20" s="119" t="s">
        <v>81</v>
      </c>
      <c r="AC20" s="120"/>
      <c r="AD20" s="120"/>
      <c r="AE20" s="120"/>
      <c r="AF20" s="121">
        <f t="shared" si="0"/>
        <v>0</v>
      </c>
      <c r="AG20" s="133"/>
      <c r="AH20" s="122"/>
      <c r="AI20" s="114" t="s">
        <v>38</v>
      </c>
    </row>
    <row r="21" spans="1:56" ht="15.75" customHeight="1">
      <c r="A21" s="144" t="s">
        <v>70</v>
      </c>
      <c r="B21" s="145">
        <f>SUM(B19:B20)</f>
        <v>93350</v>
      </c>
      <c r="C21" s="146">
        <v>1130</v>
      </c>
      <c r="D21" s="147"/>
      <c r="E21" s="148" t="s">
        <v>82</v>
      </c>
      <c r="F21" s="149">
        <v>4290</v>
      </c>
      <c r="G21" s="167">
        <v>5480</v>
      </c>
      <c r="H21" s="168" t="s">
        <v>83</v>
      </c>
      <c r="I21" s="169"/>
      <c r="J21" s="169"/>
      <c r="K21" s="170"/>
      <c r="L21" s="171">
        <f t="shared" si="1"/>
        <v>0</v>
      </c>
      <c r="M21" s="154"/>
      <c r="N21" s="172"/>
      <c r="O21" s="114" t="s">
        <v>35</v>
      </c>
      <c r="P21" s="2"/>
      <c r="Q21" s="115"/>
      <c r="R21" s="19"/>
      <c r="S21" s="2"/>
      <c r="T21" s="2"/>
      <c r="U21" s="123"/>
      <c r="V21" s="124"/>
      <c r="W21" s="125">
        <v>4020</v>
      </c>
      <c r="X21" s="126"/>
      <c r="Y21" s="127" t="s">
        <v>84</v>
      </c>
      <c r="Z21" s="128">
        <v>2890</v>
      </c>
      <c r="AA21" s="118">
        <v>7300</v>
      </c>
      <c r="AB21" s="119" t="s">
        <v>85</v>
      </c>
      <c r="AC21" s="120"/>
      <c r="AD21" s="120"/>
      <c r="AE21" s="120"/>
      <c r="AF21" s="121">
        <f t="shared" si="0"/>
        <v>0</v>
      </c>
      <c r="AG21" s="133"/>
      <c r="AH21" s="122"/>
      <c r="AI21" s="114" t="s">
        <v>38</v>
      </c>
    </row>
    <row r="22" spans="1:56" ht="15.75" customHeight="1">
      <c r="A22" s="123" t="s">
        <v>86</v>
      </c>
      <c r="B22" s="124"/>
      <c r="C22" s="160">
        <v>2015</v>
      </c>
      <c r="D22" s="161"/>
      <c r="E22" s="127" t="s">
        <v>87</v>
      </c>
      <c r="F22" s="173">
        <v>7260</v>
      </c>
      <c r="G22" s="107">
        <v>11510</v>
      </c>
      <c r="H22" s="108" t="s">
        <v>88</v>
      </c>
      <c r="I22" s="174"/>
      <c r="J22" s="174"/>
      <c r="K22" s="175"/>
      <c r="L22" s="176">
        <f t="shared" si="1"/>
        <v>0</v>
      </c>
      <c r="M22" s="166"/>
      <c r="N22" s="113"/>
      <c r="O22" s="114" t="s">
        <v>35</v>
      </c>
      <c r="P22" s="2"/>
      <c r="Q22" s="115"/>
      <c r="R22" s="19"/>
      <c r="S22" s="2"/>
      <c r="T22" s="2"/>
      <c r="U22" s="123"/>
      <c r="V22" s="124"/>
      <c r="W22" s="125">
        <v>4040</v>
      </c>
      <c r="X22" s="126"/>
      <c r="Y22" s="127" t="s">
        <v>89</v>
      </c>
      <c r="Z22" s="128">
        <v>2060</v>
      </c>
      <c r="AA22" s="118">
        <v>6550</v>
      </c>
      <c r="AB22" s="119" t="s">
        <v>90</v>
      </c>
      <c r="AC22" s="120"/>
      <c r="AD22" s="120"/>
      <c r="AE22" s="120"/>
      <c r="AF22" s="121">
        <f t="shared" si="0"/>
        <v>0</v>
      </c>
      <c r="AG22" s="133"/>
      <c r="AH22" s="122"/>
      <c r="AI22" s="114" t="s">
        <v>38</v>
      </c>
    </row>
    <row r="23" spans="1:56" ht="15.75" customHeight="1">
      <c r="A23" s="123"/>
      <c r="B23" s="124"/>
      <c r="C23" s="177">
        <v>2011</v>
      </c>
      <c r="D23" s="178"/>
      <c r="E23" s="136" t="s">
        <v>91</v>
      </c>
      <c r="F23" s="137" t="s">
        <v>92</v>
      </c>
      <c r="G23" s="137"/>
      <c r="H23" s="137"/>
      <c r="I23" s="137"/>
      <c r="J23" s="137"/>
      <c r="K23" s="137"/>
      <c r="L23" s="137"/>
      <c r="M23" s="137"/>
      <c r="N23" s="138"/>
      <c r="O23" s="114" t="s">
        <v>35</v>
      </c>
      <c r="P23" s="2"/>
      <c r="Q23" s="115"/>
      <c r="R23" s="19"/>
      <c r="S23" s="2"/>
      <c r="T23" s="2"/>
      <c r="U23" s="123"/>
      <c r="V23" s="124"/>
      <c r="W23" s="125">
        <v>4050</v>
      </c>
      <c r="X23" s="126"/>
      <c r="Y23" s="127" t="s">
        <v>93</v>
      </c>
      <c r="Z23" s="128">
        <v>2610</v>
      </c>
      <c r="AA23" s="118">
        <v>7950</v>
      </c>
      <c r="AB23" s="119" t="s">
        <v>94</v>
      </c>
      <c r="AC23" s="120"/>
      <c r="AD23" s="120"/>
      <c r="AE23" s="120"/>
      <c r="AF23" s="121">
        <f t="shared" si="0"/>
        <v>0</v>
      </c>
      <c r="AG23" s="133"/>
      <c r="AH23" s="122"/>
      <c r="AI23" s="114" t="s">
        <v>38</v>
      </c>
    </row>
    <row r="24" spans="1:56" ht="15.75" customHeight="1">
      <c r="A24" s="123"/>
      <c r="B24" s="124"/>
      <c r="C24" s="125">
        <v>2020</v>
      </c>
      <c r="D24" s="126"/>
      <c r="E24" s="127" t="s">
        <v>95</v>
      </c>
      <c r="F24" s="128">
        <v>4620</v>
      </c>
      <c r="G24" s="129">
        <v>7150</v>
      </c>
      <c r="H24" s="130" t="s">
        <v>96</v>
      </c>
      <c r="I24" s="131"/>
      <c r="J24" s="131"/>
      <c r="K24" s="132"/>
      <c r="L24" s="111">
        <f t="shared" ref="L24:L36" si="2">SUM(M24,N24)</f>
        <v>0</v>
      </c>
      <c r="M24" s="133"/>
      <c r="N24" s="122"/>
      <c r="O24" s="114" t="s">
        <v>35</v>
      </c>
      <c r="P24" s="2"/>
      <c r="Q24" s="115"/>
      <c r="R24" s="19"/>
      <c r="S24" s="2"/>
      <c r="T24" s="2"/>
      <c r="U24" s="123"/>
      <c r="V24" s="124"/>
      <c r="W24" s="125">
        <v>4060</v>
      </c>
      <c r="X24" s="126"/>
      <c r="Y24" s="127" t="s">
        <v>97</v>
      </c>
      <c r="Z24" s="128">
        <v>2800</v>
      </c>
      <c r="AA24" s="118">
        <v>7960</v>
      </c>
      <c r="AB24" s="119" t="s">
        <v>98</v>
      </c>
      <c r="AC24" s="120"/>
      <c r="AD24" s="120"/>
      <c r="AE24" s="120"/>
      <c r="AF24" s="121">
        <f t="shared" si="0"/>
        <v>0</v>
      </c>
      <c r="AG24" s="133"/>
      <c r="AH24" s="122"/>
      <c r="AI24" s="114" t="s">
        <v>38</v>
      </c>
    </row>
    <row r="25" spans="1:56" ht="15.75" customHeight="1">
      <c r="A25" s="123"/>
      <c r="B25" s="124"/>
      <c r="C25" s="125">
        <v>2025</v>
      </c>
      <c r="D25" s="126"/>
      <c r="E25" s="127" t="s">
        <v>99</v>
      </c>
      <c r="F25" s="128">
        <v>3960</v>
      </c>
      <c r="G25" s="129">
        <v>6000</v>
      </c>
      <c r="H25" s="130" t="s">
        <v>100</v>
      </c>
      <c r="I25" s="131"/>
      <c r="J25" s="131"/>
      <c r="K25" s="132"/>
      <c r="L25" s="111">
        <f t="shared" si="2"/>
        <v>0</v>
      </c>
      <c r="M25" s="133"/>
      <c r="N25" s="122"/>
      <c r="O25" s="114" t="s">
        <v>35</v>
      </c>
      <c r="P25" s="2"/>
      <c r="Q25" s="115"/>
      <c r="R25" s="19"/>
      <c r="S25" s="2"/>
      <c r="T25" s="2"/>
      <c r="U25" s="123"/>
      <c r="V25" s="124"/>
      <c r="W25" s="125">
        <v>4072</v>
      </c>
      <c r="X25" s="126"/>
      <c r="Y25" s="127" t="s">
        <v>101</v>
      </c>
      <c r="Z25" s="128">
        <v>3980</v>
      </c>
      <c r="AA25" s="118">
        <v>9200</v>
      </c>
      <c r="AB25" s="119" t="s">
        <v>102</v>
      </c>
      <c r="AC25" s="120"/>
      <c r="AD25" s="120"/>
      <c r="AE25" s="120"/>
      <c r="AF25" s="121">
        <f t="shared" si="0"/>
        <v>0</v>
      </c>
      <c r="AG25" s="133"/>
      <c r="AH25" s="122"/>
      <c r="AI25" s="114" t="s">
        <v>38</v>
      </c>
    </row>
    <row r="26" spans="1:56" ht="15.75" customHeight="1">
      <c r="A26" s="123"/>
      <c r="B26" s="124"/>
      <c r="C26" s="125">
        <v>2030</v>
      </c>
      <c r="D26" s="126"/>
      <c r="E26" s="127" t="s">
        <v>103</v>
      </c>
      <c r="F26" s="128">
        <v>2830</v>
      </c>
      <c r="G26" s="129">
        <v>6000</v>
      </c>
      <c r="H26" s="130" t="s">
        <v>104</v>
      </c>
      <c r="I26" s="131"/>
      <c r="J26" s="131"/>
      <c r="K26" s="132"/>
      <c r="L26" s="111">
        <f t="shared" si="2"/>
        <v>0</v>
      </c>
      <c r="M26" s="133"/>
      <c r="N26" s="122"/>
      <c r="O26" s="114" t="s">
        <v>35</v>
      </c>
      <c r="P26" s="2"/>
      <c r="Q26" s="115"/>
      <c r="R26" s="19"/>
      <c r="S26" s="2"/>
      <c r="T26" s="2"/>
      <c r="U26" s="139" t="s">
        <v>55</v>
      </c>
      <c r="V26" s="140"/>
      <c r="W26" s="125">
        <v>4080</v>
      </c>
      <c r="X26" s="126"/>
      <c r="Y26" s="127" t="s">
        <v>105</v>
      </c>
      <c r="Z26" s="128">
        <v>3570</v>
      </c>
      <c r="AA26" s="118">
        <v>4900</v>
      </c>
      <c r="AB26" s="119" t="s">
        <v>106</v>
      </c>
      <c r="AC26" s="120"/>
      <c r="AD26" s="120"/>
      <c r="AE26" s="120"/>
      <c r="AF26" s="121">
        <f t="shared" si="0"/>
        <v>0</v>
      </c>
      <c r="AG26" s="133"/>
      <c r="AH26" s="122"/>
      <c r="AI26" s="114" t="s">
        <v>38</v>
      </c>
    </row>
    <row r="27" spans="1:56" ht="15.75" customHeight="1">
      <c r="A27" s="123"/>
      <c r="B27" s="124"/>
      <c r="C27" s="125">
        <v>2040</v>
      </c>
      <c r="D27" s="126"/>
      <c r="E27" s="127" t="s">
        <v>107</v>
      </c>
      <c r="F27" s="128">
        <v>4670</v>
      </c>
      <c r="G27" s="129">
        <v>5150</v>
      </c>
      <c r="H27" s="130" t="s">
        <v>108</v>
      </c>
      <c r="I27" s="131"/>
      <c r="J27" s="131"/>
      <c r="K27" s="132"/>
      <c r="L27" s="111">
        <f t="shared" si="2"/>
        <v>0</v>
      </c>
      <c r="M27" s="133"/>
      <c r="N27" s="122"/>
      <c r="O27" s="114" t="s">
        <v>35</v>
      </c>
      <c r="P27" s="2"/>
      <c r="Q27" s="115"/>
      <c r="R27" s="19"/>
      <c r="S27" s="2"/>
      <c r="T27" s="2"/>
      <c r="U27" s="139" t="s">
        <v>60</v>
      </c>
      <c r="V27" s="141">
        <f>SUM(Z19:Z29)</f>
        <v>34160</v>
      </c>
      <c r="W27" s="125">
        <v>4090</v>
      </c>
      <c r="X27" s="126"/>
      <c r="Y27" s="127" t="s">
        <v>109</v>
      </c>
      <c r="Z27" s="128">
        <v>3550</v>
      </c>
      <c r="AA27" s="118">
        <v>3960</v>
      </c>
      <c r="AB27" s="119" t="s">
        <v>110</v>
      </c>
      <c r="AC27" s="120"/>
      <c r="AD27" s="120"/>
      <c r="AE27" s="120"/>
      <c r="AF27" s="121">
        <f t="shared" si="0"/>
        <v>0</v>
      </c>
      <c r="AG27" s="133"/>
      <c r="AH27" s="122"/>
      <c r="AI27" s="114" t="s">
        <v>38</v>
      </c>
    </row>
    <row r="28" spans="1:56" ht="15.75" customHeight="1">
      <c r="A28" s="139" t="s">
        <v>55</v>
      </c>
      <c r="B28" s="140"/>
      <c r="C28" s="125">
        <v>2050</v>
      </c>
      <c r="D28" s="126"/>
      <c r="E28" s="127" t="s">
        <v>111</v>
      </c>
      <c r="F28" s="128">
        <v>4000</v>
      </c>
      <c r="G28" s="118">
        <v>4970</v>
      </c>
      <c r="H28" s="130" t="s">
        <v>112</v>
      </c>
      <c r="I28" s="131"/>
      <c r="J28" s="131"/>
      <c r="K28" s="132"/>
      <c r="L28" s="111">
        <f t="shared" si="2"/>
        <v>0</v>
      </c>
      <c r="M28" s="133"/>
      <c r="N28" s="122"/>
      <c r="O28" s="114" t="s">
        <v>35</v>
      </c>
      <c r="P28" s="2"/>
      <c r="Q28" s="115"/>
      <c r="R28" s="19"/>
      <c r="S28" s="2"/>
      <c r="T28" s="2"/>
      <c r="U28" s="142" t="s">
        <v>65</v>
      </c>
      <c r="V28" s="141">
        <f>SUM(AA19:AA29)</f>
        <v>76410</v>
      </c>
      <c r="W28" s="125">
        <v>4100</v>
      </c>
      <c r="X28" s="126"/>
      <c r="Y28" s="127" t="s">
        <v>113</v>
      </c>
      <c r="Z28" s="128">
        <v>2870</v>
      </c>
      <c r="AA28" s="118">
        <v>5680</v>
      </c>
      <c r="AB28" s="119" t="s">
        <v>114</v>
      </c>
      <c r="AC28" s="120"/>
      <c r="AD28" s="120"/>
      <c r="AE28" s="120"/>
      <c r="AF28" s="121">
        <f t="shared" si="0"/>
        <v>0</v>
      </c>
      <c r="AG28" s="133"/>
      <c r="AH28" s="122"/>
      <c r="AI28" s="114" t="s">
        <v>38</v>
      </c>
      <c r="AP28" s="179"/>
      <c r="AQ28" s="179"/>
      <c r="AR28" s="179"/>
      <c r="AY28" s="179"/>
      <c r="AZ28" s="179"/>
      <c r="BA28" s="179"/>
    </row>
    <row r="29" spans="1:56" ht="15.75" customHeight="1">
      <c r="A29" s="139" t="s">
        <v>60</v>
      </c>
      <c r="B29" s="141">
        <f>SUM(F22:F31)</f>
        <v>37330</v>
      </c>
      <c r="C29" s="125">
        <v>2055</v>
      </c>
      <c r="D29" s="126"/>
      <c r="E29" s="127" t="s">
        <v>115</v>
      </c>
      <c r="F29" s="128">
        <v>2330</v>
      </c>
      <c r="G29" s="107">
        <v>3960</v>
      </c>
      <c r="H29" s="130" t="s">
        <v>116</v>
      </c>
      <c r="I29" s="131"/>
      <c r="J29" s="131"/>
      <c r="K29" s="132"/>
      <c r="L29" s="111">
        <f t="shared" si="2"/>
        <v>0</v>
      </c>
      <c r="M29" s="133"/>
      <c r="N29" s="122"/>
      <c r="O29" s="114" t="s">
        <v>35</v>
      </c>
      <c r="P29" s="2"/>
      <c r="Q29" s="115"/>
      <c r="R29" s="19"/>
      <c r="S29" s="2"/>
      <c r="T29" s="2"/>
      <c r="U29" s="144" t="s">
        <v>70</v>
      </c>
      <c r="V29" s="145">
        <f>SUM(V27:V28)</f>
        <v>110570</v>
      </c>
      <c r="W29" s="146">
        <v>4102</v>
      </c>
      <c r="X29" s="147"/>
      <c r="Y29" s="148" t="s">
        <v>117</v>
      </c>
      <c r="Z29" s="149">
        <v>2850</v>
      </c>
      <c r="AA29" s="180">
        <v>4010</v>
      </c>
      <c r="AB29" s="151" t="s">
        <v>118</v>
      </c>
      <c r="AC29" s="152"/>
      <c r="AD29" s="152"/>
      <c r="AE29" s="152"/>
      <c r="AF29" s="153">
        <f t="shared" si="0"/>
        <v>0</v>
      </c>
      <c r="AG29" s="154"/>
      <c r="AH29" s="172"/>
      <c r="AI29" s="114" t="s">
        <v>38</v>
      </c>
      <c r="AO29" s="181"/>
      <c r="AP29" s="179"/>
      <c r="AQ29" s="179"/>
      <c r="AR29" s="179"/>
      <c r="AY29" s="179"/>
      <c r="AZ29" s="179"/>
      <c r="BA29" s="179"/>
    </row>
    <row r="30" spans="1:56" ht="15.75" customHeight="1">
      <c r="A30" s="142" t="s">
        <v>65</v>
      </c>
      <c r="B30" s="141">
        <f>SUM(G22:G31)</f>
        <v>56970</v>
      </c>
      <c r="C30" s="125">
        <v>2060</v>
      </c>
      <c r="D30" s="126"/>
      <c r="E30" s="127" t="s">
        <v>119</v>
      </c>
      <c r="F30" s="128">
        <v>3440</v>
      </c>
      <c r="G30" s="129">
        <v>3950</v>
      </c>
      <c r="H30" s="130" t="s">
        <v>120</v>
      </c>
      <c r="I30" s="131"/>
      <c r="J30" s="131"/>
      <c r="K30" s="132"/>
      <c r="L30" s="111">
        <f t="shared" si="2"/>
        <v>0</v>
      </c>
      <c r="M30" s="133"/>
      <c r="N30" s="122"/>
      <c r="O30" s="114" t="s">
        <v>35</v>
      </c>
      <c r="P30" s="2"/>
      <c r="Q30" s="115"/>
      <c r="R30" s="19"/>
      <c r="S30" s="2"/>
      <c r="T30" s="2"/>
      <c r="U30" s="123" t="s">
        <v>121</v>
      </c>
      <c r="V30" s="124"/>
      <c r="W30" s="160">
        <v>4110</v>
      </c>
      <c r="X30" s="161"/>
      <c r="Y30" s="127" t="s">
        <v>122</v>
      </c>
      <c r="Z30" s="106">
        <v>4000</v>
      </c>
      <c r="AA30" s="162">
        <v>6180</v>
      </c>
      <c r="AB30" s="163" t="s">
        <v>123</v>
      </c>
      <c r="AC30" s="164"/>
      <c r="AD30" s="164"/>
      <c r="AE30" s="164"/>
      <c r="AF30" s="165">
        <f t="shared" si="0"/>
        <v>0</v>
      </c>
      <c r="AG30" s="166"/>
      <c r="AH30" s="113"/>
      <c r="AI30" s="114" t="s">
        <v>38</v>
      </c>
      <c r="AP30" s="179"/>
      <c r="AQ30" s="179"/>
      <c r="AR30" s="179"/>
      <c r="AY30" s="179"/>
      <c r="AZ30" s="179"/>
      <c r="BA30" s="179"/>
    </row>
    <row r="31" spans="1:56" ht="15.75" customHeight="1">
      <c r="A31" s="144" t="s">
        <v>70</v>
      </c>
      <c r="B31" s="145">
        <f>SUM(B29:B30)</f>
        <v>94300</v>
      </c>
      <c r="C31" s="146">
        <v>2070</v>
      </c>
      <c r="D31" s="147"/>
      <c r="E31" s="148" t="s">
        <v>124</v>
      </c>
      <c r="F31" s="149">
        <v>4220</v>
      </c>
      <c r="G31" s="167">
        <v>8280</v>
      </c>
      <c r="H31" s="168" t="s">
        <v>125</v>
      </c>
      <c r="I31" s="169"/>
      <c r="J31" s="169"/>
      <c r="K31" s="170"/>
      <c r="L31" s="171">
        <f t="shared" si="2"/>
        <v>0</v>
      </c>
      <c r="M31" s="154"/>
      <c r="N31" s="172"/>
      <c r="O31" s="114" t="s">
        <v>35</v>
      </c>
      <c r="P31" s="2"/>
      <c r="Q31" s="115"/>
      <c r="R31" s="19"/>
      <c r="S31" s="2"/>
      <c r="T31" s="2"/>
      <c r="U31" s="139" t="s">
        <v>60</v>
      </c>
      <c r="V31" s="141">
        <f>SUM(Z30:Z33)</f>
        <v>17180</v>
      </c>
      <c r="W31" s="125">
        <v>4120</v>
      </c>
      <c r="X31" s="126"/>
      <c r="Y31" s="127" t="s">
        <v>126</v>
      </c>
      <c r="Z31" s="128">
        <v>5200</v>
      </c>
      <c r="AA31" s="118">
        <v>6720</v>
      </c>
      <c r="AB31" s="119" t="s">
        <v>127</v>
      </c>
      <c r="AC31" s="120"/>
      <c r="AD31" s="120"/>
      <c r="AE31" s="120"/>
      <c r="AF31" s="121">
        <f t="shared" si="0"/>
        <v>0</v>
      </c>
      <c r="AG31" s="133"/>
      <c r="AH31" s="122"/>
      <c r="AI31" s="114" t="s">
        <v>38</v>
      </c>
      <c r="AP31" s="179"/>
      <c r="AQ31" s="179"/>
      <c r="AR31" s="179"/>
      <c r="AY31" s="179"/>
      <c r="AZ31" s="179"/>
      <c r="BA31" s="179"/>
    </row>
    <row r="32" spans="1:56" ht="15.75" customHeight="1">
      <c r="A32" s="123" t="s">
        <v>128</v>
      </c>
      <c r="B32" s="124"/>
      <c r="C32" s="160">
        <v>2080</v>
      </c>
      <c r="D32" s="161"/>
      <c r="E32" s="127" t="s">
        <v>129</v>
      </c>
      <c r="F32" s="106">
        <v>4650</v>
      </c>
      <c r="G32" s="107">
        <v>7000</v>
      </c>
      <c r="H32" s="108" t="s">
        <v>130</v>
      </c>
      <c r="I32" s="174"/>
      <c r="J32" s="174"/>
      <c r="K32" s="175"/>
      <c r="L32" s="176">
        <f t="shared" si="2"/>
        <v>0</v>
      </c>
      <c r="M32" s="166"/>
      <c r="N32" s="113"/>
      <c r="O32" s="114" t="s">
        <v>35</v>
      </c>
      <c r="P32" s="2"/>
      <c r="Q32" s="115"/>
      <c r="R32" s="19"/>
      <c r="S32" s="2"/>
      <c r="T32" s="2"/>
      <c r="U32" s="142" t="s">
        <v>65</v>
      </c>
      <c r="V32" s="141">
        <f>SUM(AA30:AA33)</f>
        <v>22430</v>
      </c>
      <c r="W32" s="125">
        <v>4130</v>
      </c>
      <c r="X32" s="126"/>
      <c r="Y32" s="127" t="s">
        <v>131</v>
      </c>
      <c r="Z32" s="128">
        <v>1240</v>
      </c>
      <c r="AA32" s="118">
        <v>2130</v>
      </c>
      <c r="AB32" s="119" t="s">
        <v>132</v>
      </c>
      <c r="AC32" s="120"/>
      <c r="AD32" s="120"/>
      <c r="AE32" s="120"/>
      <c r="AF32" s="121">
        <f t="shared" si="0"/>
        <v>0</v>
      </c>
      <c r="AG32" s="133"/>
      <c r="AH32" s="122"/>
      <c r="AI32" s="114" t="s">
        <v>38</v>
      </c>
      <c r="AT32" s="182"/>
      <c r="AU32" s="182"/>
      <c r="BC32" s="182"/>
      <c r="BD32" s="182"/>
    </row>
    <row r="33" spans="1:45" ht="15.75" customHeight="1" thickBot="1">
      <c r="A33" s="139" t="s">
        <v>55</v>
      </c>
      <c r="B33" s="2"/>
      <c r="C33" s="125">
        <v>2090</v>
      </c>
      <c r="D33" s="126"/>
      <c r="E33" s="127" t="s">
        <v>133</v>
      </c>
      <c r="F33" s="128">
        <v>3930</v>
      </c>
      <c r="G33" s="129">
        <v>5970</v>
      </c>
      <c r="H33" s="130" t="s">
        <v>134</v>
      </c>
      <c r="I33" s="131"/>
      <c r="J33" s="131"/>
      <c r="K33" s="132"/>
      <c r="L33" s="111">
        <f t="shared" si="2"/>
        <v>0</v>
      </c>
      <c r="M33" s="133"/>
      <c r="N33" s="122"/>
      <c r="O33" s="114" t="s">
        <v>35</v>
      </c>
      <c r="P33" s="2"/>
      <c r="Q33" s="115"/>
      <c r="R33" s="19"/>
      <c r="S33" s="2"/>
      <c r="T33" s="2"/>
      <c r="U33" s="183" t="s">
        <v>70</v>
      </c>
      <c r="V33" s="184">
        <f>SUM(V31:V32)</f>
        <v>39610</v>
      </c>
      <c r="W33" s="185">
        <v>4140</v>
      </c>
      <c r="X33" s="186"/>
      <c r="Y33" s="187" t="s">
        <v>135</v>
      </c>
      <c r="Z33" s="188">
        <v>6740</v>
      </c>
      <c r="AA33" s="189">
        <v>7400</v>
      </c>
      <c r="AB33" s="190" t="s">
        <v>136</v>
      </c>
      <c r="AC33" s="191"/>
      <c r="AD33" s="191"/>
      <c r="AE33" s="191"/>
      <c r="AF33" s="192">
        <f t="shared" si="0"/>
        <v>0</v>
      </c>
      <c r="AG33" s="193"/>
      <c r="AH33" s="194"/>
      <c r="AI33" s="114" t="s">
        <v>38</v>
      </c>
    </row>
    <row r="34" spans="1:45" ht="15.75" customHeight="1">
      <c r="A34" s="139" t="s">
        <v>60</v>
      </c>
      <c r="B34" s="141">
        <f>SUM(F32:F36)</f>
        <v>19760</v>
      </c>
      <c r="C34" s="125">
        <v>2100</v>
      </c>
      <c r="D34" s="126"/>
      <c r="E34" s="127" t="s">
        <v>137</v>
      </c>
      <c r="F34" s="128">
        <v>4480</v>
      </c>
      <c r="G34" s="129">
        <v>4600</v>
      </c>
      <c r="H34" s="130" t="s">
        <v>138</v>
      </c>
      <c r="I34" s="131"/>
      <c r="J34" s="131"/>
      <c r="K34" s="132"/>
      <c r="L34" s="111">
        <f t="shared" si="2"/>
        <v>0</v>
      </c>
      <c r="M34" s="133"/>
      <c r="N34" s="122"/>
      <c r="O34" s="114" t="s">
        <v>35</v>
      </c>
      <c r="P34" s="2"/>
      <c r="Q34" s="115"/>
      <c r="R34" s="19"/>
      <c r="S34" s="2"/>
      <c r="T34" s="2"/>
      <c r="U34" s="2" t="s">
        <v>139</v>
      </c>
      <c r="V34" s="2"/>
      <c r="W34" s="2"/>
      <c r="X34" s="2"/>
      <c r="Y34" s="2"/>
      <c r="Z34" s="2"/>
      <c r="AA34" s="19"/>
      <c r="AB34" s="195"/>
      <c r="AC34" s="195"/>
      <c r="AD34" s="195"/>
      <c r="AE34" s="195"/>
      <c r="AF34" s="196"/>
      <c r="AG34" s="115"/>
      <c r="AH34" s="115"/>
      <c r="AI34" s="2"/>
    </row>
    <row r="35" spans="1:45" ht="15.75" customHeight="1">
      <c r="A35" s="142" t="s">
        <v>65</v>
      </c>
      <c r="B35" s="141">
        <f>SUM(G32:G36)</f>
        <v>27520</v>
      </c>
      <c r="C35" s="125">
        <v>2120</v>
      </c>
      <c r="D35" s="126"/>
      <c r="E35" s="127" t="s">
        <v>140</v>
      </c>
      <c r="F35" s="128">
        <v>2850</v>
      </c>
      <c r="G35" s="129">
        <v>4350</v>
      </c>
      <c r="H35" s="130" t="s">
        <v>141</v>
      </c>
      <c r="I35" s="131"/>
      <c r="J35" s="131"/>
      <c r="K35" s="132"/>
      <c r="L35" s="111">
        <f t="shared" si="2"/>
        <v>0</v>
      </c>
      <c r="M35" s="133"/>
      <c r="N35" s="122"/>
      <c r="O35" s="114" t="s">
        <v>35</v>
      </c>
      <c r="P35" s="2"/>
      <c r="Q35" s="115"/>
      <c r="R35" s="19"/>
      <c r="S35" s="2"/>
      <c r="T35" s="2"/>
      <c r="U35" s="2" t="s">
        <v>142</v>
      </c>
      <c r="V35" s="2"/>
      <c r="W35" s="2"/>
      <c r="X35" s="2"/>
      <c r="Y35" s="2"/>
      <c r="Z35" s="2"/>
      <c r="AA35" s="2"/>
      <c r="AB35" s="2"/>
      <c r="AC35" s="2"/>
      <c r="AD35" s="2"/>
      <c r="AE35" s="2"/>
      <c r="AF35" s="2"/>
      <c r="AG35" s="2"/>
      <c r="AH35" s="2"/>
      <c r="AI35" s="2"/>
      <c r="AS35" s="179"/>
    </row>
    <row r="36" spans="1:45" ht="15.75" customHeight="1" thickBot="1">
      <c r="A36" s="183" t="s">
        <v>70</v>
      </c>
      <c r="B36" s="184">
        <f>SUM(B34:B35)</f>
        <v>47280</v>
      </c>
      <c r="C36" s="185">
        <v>2130</v>
      </c>
      <c r="D36" s="186"/>
      <c r="E36" s="187" t="s">
        <v>143</v>
      </c>
      <c r="F36" s="188">
        <v>3850</v>
      </c>
      <c r="G36" s="197">
        <v>5600</v>
      </c>
      <c r="H36" s="198" t="s">
        <v>144</v>
      </c>
      <c r="I36" s="199"/>
      <c r="J36" s="199"/>
      <c r="K36" s="200"/>
      <c r="L36" s="201">
        <f t="shared" si="2"/>
        <v>0</v>
      </c>
      <c r="M36" s="193"/>
      <c r="N36" s="194"/>
      <c r="O36" s="114" t="s">
        <v>35</v>
      </c>
      <c r="P36" s="2"/>
      <c r="Q36" s="2"/>
      <c r="R36" s="2"/>
      <c r="S36" s="2"/>
      <c r="T36" s="2"/>
      <c r="U36" s="2" t="s">
        <v>145</v>
      </c>
      <c r="V36" s="1"/>
      <c r="W36" s="1"/>
      <c r="X36" s="202"/>
      <c r="Y36" s="2"/>
      <c r="Z36" s="2"/>
      <c r="AA36" s="19"/>
      <c r="AB36" s="2"/>
      <c r="AC36" s="2"/>
      <c r="AD36" s="15"/>
      <c r="AE36" s="15"/>
      <c r="AF36" s="15"/>
      <c r="AG36" s="115"/>
      <c r="AH36" s="115"/>
      <c r="AI36" s="2"/>
    </row>
    <row r="37" spans="1:45" ht="15.75" customHeight="1">
      <c r="A37" s="203"/>
      <c r="B37"/>
      <c r="C37"/>
      <c r="D37" s="203"/>
      <c r="E37" s="204"/>
      <c r="F37" s="204"/>
      <c r="G37" s="204"/>
      <c r="H37" s="204"/>
      <c r="I37" s="204"/>
      <c r="J37" s="204"/>
      <c r="K37" s="204"/>
      <c r="L37" s="204"/>
      <c r="M37" s="204"/>
      <c r="N37" s="204"/>
      <c r="O37" s="204"/>
      <c r="P37" s="204"/>
      <c r="Q37"/>
      <c r="R37" s="205"/>
      <c r="S37"/>
      <c r="X37" s="1"/>
      <c r="Y37" s="1"/>
      <c r="Z37" s="2"/>
      <c r="AA37" s="19"/>
      <c r="AB37" s="2"/>
      <c r="AC37" s="2"/>
      <c r="AD37" s="15"/>
      <c r="AE37" s="15"/>
      <c r="AF37" s="15"/>
      <c r="AG37" s="115"/>
      <c r="AH37" s="115"/>
      <c r="AI37" s="2"/>
    </row>
    <row r="38" spans="1:45" ht="15.75" hidden="1" customHeight="1">
      <c r="A38" s="2"/>
      <c r="B38" s="2"/>
      <c r="C38" s="2"/>
      <c r="D38" s="2"/>
      <c r="E38" s="2"/>
      <c r="F38" s="2"/>
      <c r="G38" s="2"/>
      <c r="H38" s="2"/>
      <c r="I38" s="2"/>
      <c r="J38" s="2"/>
      <c r="K38" s="2"/>
      <c r="L38" s="2"/>
      <c r="M38" s="2"/>
      <c r="N38" s="2"/>
      <c r="O38" s="2"/>
      <c r="P38" s="2"/>
      <c r="Q38" s="2"/>
      <c r="R38" s="2"/>
      <c r="S38" s="2"/>
      <c r="T38" s="2"/>
      <c r="U38" s="2"/>
      <c r="V38" s="80"/>
      <c r="W38" s="80"/>
      <c r="X38" s="202"/>
      <c r="Y38" s="2"/>
      <c r="Z38" s="2"/>
      <c r="AA38" s="19"/>
      <c r="AB38" s="2"/>
      <c r="AC38" s="2"/>
      <c r="AD38" s="80"/>
      <c r="AE38" s="80"/>
      <c r="AF38" s="80"/>
      <c r="AG38" s="202"/>
      <c r="AH38" s="2"/>
      <c r="AI38" s="2"/>
    </row>
    <row r="39" spans="1:45" ht="15.75" hidden="1" customHeight="1">
      <c r="A39" s="2"/>
      <c r="B39" s="2"/>
      <c r="C39" s="2"/>
      <c r="D39" s="2"/>
      <c r="E39" s="2"/>
      <c r="F39" s="2"/>
      <c r="G39" s="2"/>
      <c r="H39" s="2"/>
      <c r="I39" s="2"/>
      <c r="J39" s="2"/>
      <c r="K39" s="2"/>
      <c r="L39" s="2"/>
      <c r="M39" s="2"/>
      <c r="N39" s="2"/>
      <c r="O39" s="2"/>
      <c r="P39" s="2"/>
      <c r="Q39" s="2"/>
      <c r="R39" s="2"/>
      <c r="S39" s="2"/>
      <c r="T39" s="2"/>
      <c r="U39" s="80"/>
      <c r="V39" s="80"/>
      <c r="W39" s="80"/>
      <c r="X39" s="202"/>
      <c r="Y39" s="2"/>
      <c r="Z39" s="2"/>
      <c r="AA39" s="19"/>
      <c r="AB39" s="2"/>
      <c r="AC39" s="2"/>
      <c r="AD39" s="80"/>
      <c r="AE39" s="80"/>
      <c r="AF39" s="80"/>
      <c r="AG39" s="202"/>
      <c r="AH39" s="2"/>
      <c r="AI39" s="2"/>
    </row>
    <row r="40" spans="1:45" ht="15.75" hidden="1" customHeight="1">
      <c r="A40" s="2"/>
      <c r="B40" s="2"/>
      <c r="C40" s="2"/>
      <c r="D40" s="2"/>
      <c r="E40" s="2"/>
      <c r="F40" s="2"/>
      <c r="G40" s="2"/>
      <c r="H40" s="2"/>
      <c r="I40" s="2"/>
      <c r="J40" s="2"/>
      <c r="K40" s="2"/>
      <c r="L40" s="2"/>
      <c r="M40" s="2"/>
      <c r="N40" s="2"/>
      <c r="O40" s="2"/>
      <c r="P40" s="2"/>
      <c r="Q40" s="2"/>
      <c r="R40" s="2"/>
      <c r="S40" s="2"/>
      <c r="T40" s="2"/>
      <c r="U40" s="2"/>
      <c r="V40" s="2"/>
      <c r="W40" s="80"/>
      <c r="X40" s="202"/>
      <c r="Y40" s="2"/>
      <c r="Z40" s="2"/>
      <c r="AA40" s="19"/>
      <c r="AB40" s="2"/>
      <c r="AC40" s="2"/>
      <c r="AD40" s="2"/>
      <c r="AE40" s="2"/>
      <c r="AF40" s="80"/>
      <c r="AG40" s="202"/>
      <c r="AH40" s="2"/>
      <c r="AI40" s="2"/>
    </row>
    <row r="41" spans="1:45" ht="15.75" customHeight="1">
      <c r="A41" s="158" t="s">
        <v>146</v>
      </c>
      <c r="B41" s="1"/>
      <c r="C41" s="1"/>
      <c r="D41" s="1"/>
      <c r="E41" s="1"/>
      <c r="F41" s="1"/>
      <c r="G41" s="1"/>
      <c r="H41" s="1"/>
      <c r="I41" s="1"/>
      <c r="J41" s="1"/>
      <c r="K41" s="1"/>
      <c r="L41" s="1"/>
      <c r="M41" s="1"/>
      <c r="N41" s="206"/>
      <c r="O41" s="1"/>
      <c r="P41" s="1"/>
      <c r="Q41" s="1"/>
      <c r="R41" s="1"/>
      <c r="S41" s="1"/>
      <c r="T41" s="1"/>
      <c r="AB41" s="2"/>
      <c r="AC41" s="2"/>
      <c r="AD41" s="2"/>
      <c r="AE41" s="2"/>
      <c r="AF41" s="2"/>
      <c r="AG41" s="2"/>
      <c r="AH41" s="2"/>
      <c r="AI41" s="2"/>
    </row>
    <row r="42" spans="1:45" ht="15.75" customHeight="1">
      <c r="A42" s="158" t="s">
        <v>147</v>
      </c>
      <c r="B42" s="1"/>
      <c r="C42" s="1"/>
      <c r="D42" s="1"/>
      <c r="E42" s="1"/>
      <c r="F42" s="1"/>
      <c r="G42" s="1"/>
      <c r="H42" s="1"/>
      <c r="I42" s="1"/>
      <c r="J42" s="1"/>
      <c r="K42" s="1"/>
      <c r="L42" s="1"/>
      <c r="M42" s="1"/>
      <c r="N42" s="1"/>
      <c r="O42" s="1"/>
      <c r="P42" s="1"/>
      <c r="Q42" s="1"/>
      <c r="R42" s="1"/>
      <c r="S42" s="1"/>
      <c r="T42" s="1"/>
      <c r="AB42" s="2"/>
      <c r="AC42" s="2"/>
      <c r="AD42" s="2"/>
      <c r="AE42" s="2"/>
      <c r="AF42" s="2"/>
      <c r="AG42" s="2"/>
      <c r="AH42" s="2"/>
      <c r="AI42" s="2"/>
    </row>
    <row r="43" spans="1:45" ht="15.75" customHeight="1">
      <c r="A43" s="158" t="s">
        <v>148</v>
      </c>
      <c r="B43" s="1"/>
      <c r="C43" s="1"/>
      <c r="D43" s="1"/>
      <c r="E43" s="1"/>
      <c r="F43" s="1"/>
      <c r="G43" s="1"/>
      <c r="H43" s="1"/>
      <c r="I43" s="1"/>
      <c r="J43" s="1"/>
      <c r="K43" s="1"/>
      <c r="L43" s="1"/>
      <c r="M43" s="1"/>
      <c r="N43" s="1"/>
      <c r="O43" s="1"/>
      <c r="P43" s="1"/>
      <c r="Q43" s="1"/>
      <c r="R43" s="1"/>
      <c r="S43" s="1"/>
      <c r="T43" s="1"/>
      <c r="AB43" s="2"/>
      <c r="AC43" s="2"/>
      <c r="AD43" s="2"/>
      <c r="AE43" s="202"/>
      <c r="AF43" s="2"/>
      <c r="AG43" s="2"/>
      <c r="AH43" s="2"/>
      <c r="AI43" s="2"/>
    </row>
    <row r="44" spans="1:45" ht="15.75" customHeight="1">
      <c r="A44" s="158" t="s">
        <v>149</v>
      </c>
      <c r="B44" s="1"/>
      <c r="C44" s="1"/>
      <c r="D44" s="1"/>
      <c r="E44" s="1"/>
      <c r="F44" s="1"/>
      <c r="G44" s="1"/>
      <c r="H44" s="1"/>
      <c r="I44" s="1"/>
      <c r="J44" s="1"/>
      <c r="K44" s="1"/>
      <c r="L44" s="1"/>
      <c r="M44" s="1"/>
      <c r="N44" s="1"/>
      <c r="O44" s="2"/>
      <c r="P44" s="2"/>
      <c r="Q44" s="2"/>
      <c r="R44" s="2"/>
      <c r="S44" s="1"/>
      <c r="T44" s="1"/>
      <c r="AB44" s="2"/>
      <c r="AC44" s="2"/>
      <c r="AD44" s="2"/>
      <c r="AE44" s="202"/>
      <c r="AF44" s="207" t="s">
        <v>150</v>
      </c>
      <c r="AG44" s="208"/>
      <c r="AH44" s="209">
        <f>SUM(B19,B29,B34,V16,V27,V31)</f>
        <v>170560</v>
      </c>
      <c r="AI44" s="1"/>
    </row>
    <row r="45" spans="1:45" ht="15.75" customHeight="1">
      <c r="A45" s="158" t="s">
        <v>151</v>
      </c>
      <c r="B45" s="1"/>
      <c r="C45" s="1"/>
      <c r="D45" s="1"/>
      <c r="E45" s="1"/>
      <c r="F45" s="1"/>
      <c r="G45" s="1"/>
      <c r="H45" s="1"/>
      <c r="I45" s="1"/>
      <c r="J45" s="1"/>
      <c r="K45" s="1"/>
      <c r="L45" s="1"/>
      <c r="M45" s="1"/>
      <c r="N45" s="1"/>
      <c r="O45" s="2"/>
      <c r="P45" s="2"/>
      <c r="Q45" s="2"/>
      <c r="R45" s="210"/>
      <c r="S45" s="1"/>
      <c r="T45" s="1"/>
      <c r="U45" s="1"/>
      <c r="V45" s="1"/>
      <c r="W45" s="1"/>
      <c r="X45" s="1"/>
      <c r="AB45" s="2"/>
      <c r="AC45" s="2"/>
      <c r="AD45" s="1"/>
      <c r="AE45" s="1"/>
      <c r="AF45" s="211" t="s">
        <v>152</v>
      </c>
      <c r="AG45" s="212"/>
      <c r="AH45" s="213">
        <f>SUM(B20,B30,B35,V17,V28,V32)</f>
        <v>271030</v>
      </c>
      <c r="AI45" s="1"/>
    </row>
    <row r="46" spans="1:45" ht="15.75" customHeight="1">
      <c r="A46" s="158" t="s">
        <v>153</v>
      </c>
      <c r="B46" s="1"/>
      <c r="C46" s="1"/>
      <c r="D46" s="1"/>
      <c r="E46" s="1"/>
      <c r="F46" s="1"/>
      <c r="G46" s="1"/>
      <c r="H46" s="1"/>
      <c r="I46" s="1"/>
      <c r="J46" s="1"/>
      <c r="K46" s="1"/>
      <c r="L46" s="1"/>
      <c r="M46" s="1"/>
      <c r="N46" s="1"/>
      <c r="O46" s="1"/>
      <c r="P46" s="1"/>
      <c r="Q46" s="1"/>
      <c r="R46" s="210"/>
      <c r="S46" s="1"/>
      <c r="T46" s="1"/>
      <c r="AB46" s="1"/>
      <c r="AC46" s="1"/>
      <c r="AD46" s="1"/>
      <c r="AE46" s="1"/>
      <c r="AF46" s="214" t="s">
        <v>154</v>
      </c>
      <c r="AG46" s="215"/>
      <c r="AH46" s="216">
        <f>SUM(B21,B31,B36,V18,V29,V33)</f>
        <v>441590</v>
      </c>
      <c r="AI46" s="1"/>
    </row>
    <row r="47" spans="1:45" ht="15.75" customHeight="1">
      <c r="A47" s="158" t="s">
        <v>155</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217"/>
      <c r="AG47" s="217"/>
      <c r="AH47" s="218"/>
      <c r="AI47" s="1"/>
    </row>
    <row r="55" spans="1:20" ht="12" customHeight="1">
      <c r="A55" s="182"/>
      <c r="B55" s="219"/>
      <c r="C55" s="219"/>
      <c r="D55" s="219"/>
      <c r="E55" s="219"/>
      <c r="F55" s="219"/>
      <c r="G55" s="219"/>
      <c r="H55" s="219"/>
      <c r="I55" s="219"/>
      <c r="J55" s="219"/>
      <c r="K55" s="219"/>
      <c r="L55" s="219"/>
      <c r="M55" s="219"/>
      <c r="N55" s="219"/>
      <c r="O55" s="219"/>
      <c r="P55" s="219"/>
      <c r="Q55" s="219"/>
      <c r="R55" s="219"/>
      <c r="S55" s="219"/>
      <c r="T55" s="219"/>
    </row>
  </sheetData>
  <sheetProtection algorithmName="SHA-512" hashValue="HM9ngisf3fgYaZr/yJuSBkORt//MBJBrV89qQnFNI0did2Xa3UuSl1NIl/14TKRTRKhFT/sgOWVAUmaQI8Dr2Q==" saltValue="zsEPhxyqR9Dg9tr4NQWONQ==" spinCount="100000" sheet="1" scenarios="1" formatCells="0" autoFilter="0"/>
  <protectedRanges>
    <protectedRange sqref="Z44:AA45 Y45 R45" name="範囲1"/>
  </protectedRanges>
  <mergeCells count="95">
    <mergeCell ref="C34:D34"/>
    <mergeCell ref="C35:D35"/>
    <mergeCell ref="C36:D36"/>
    <mergeCell ref="A55:T55"/>
    <mergeCell ref="A32:B32"/>
    <mergeCell ref="C32:D32"/>
    <mergeCell ref="W32:X32"/>
    <mergeCell ref="AT32:AU32"/>
    <mergeCell ref="BC32:BD32"/>
    <mergeCell ref="C33:D33"/>
    <mergeCell ref="W33:X33"/>
    <mergeCell ref="C29:D29"/>
    <mergeCell ref="W29:X29"/>
    <mergeCell ref="C30:D30"/>
    <mergeCell ref="U30:V30"/>
    <mergeCell ref="W30:X30"/>
    <mergeCell ref="C31:D31"/>
    <mergeCell ref="W31:X31"/>
    <mergeCell ref="W25:X25"/>
    <mergeCell ref="C26:D26"/>
    <mergeCell ref="W26:X26"/>
    <mergeCell ref="C27:D27"/>
    <mergeCell ref="W27:X27"/>
    <mergeCell ref="C28:D28"/>
    <mergeCell ref="W28:X28"/>
    <mergeCell ref="W21:X21"/>
    <mergeCell ref="A22:B27"/>
    <mergeCell ref="C22:D22"/>
    <mergeCell ref="W22:X22"/>
    <mergeCell ref="C23:D23"/>
    <mergeCell ref="F23:N23"/>
    <mergeCell ref="W23:X23"/>
    <mergeCell ref="C24:D24"/>
    <mergeCell ref="W24:X24"/>
    <mergeCell ref="C25:D25"/>
    <mergeCell ref="C17:D17"/>
    <mergeCell ref="W17:X17"/>
    <mergeCell ref="C18:D18"/>
    <mergeCell ref="W18:X18"/>
    <mergeCell ref="C19:D19"/>
    <mergeCell ref="U19:V25"/>
    <mergeCell ref="W19:X19"/>
    <mergeCell ref="C20:D20"/>
    <mergeCell ref="W20:X20"/>
    <mergeCell ref="C21:D21"/>
    <mergeCell ref="W13:X13"/>
    <mergeCell ref="C14:D14"/>
    <mergeCell ref="W14:X14"/>
    <mergeCell ref="C15:D15"/>
    <mergeCell ref="W15:X15"/>
    <mergeCell ref="C16:D16"/>
    <mergeCell ref="W16:X16"/>
    <mergeCell ref="A11:B11"/>
    <mergeCell ref="C11:D11"/>
    <mergeCell ref="U11:V11"/>
    <mergeCell ref="W11:X11"/>
    <mergeCell ref="A12:B17"/>
    <mergeCell ref="C12:D12"/>
    <mergeCell ref="U12:V14"/>
    <mergeCell ref="W12:X12"/>
    <mergeCell ref="C13:D13"/>
    <mergeCell ref="F13:N13"/>
    <mergeCell ref="AA7:AH7"/>
    <mergeCell ref="O9:T9"/>
    <mergeCell ref="U9:V9"/>
    <mergeCell ref="A10:B10"/>
    <mergeCell ref="C10:D10"/>
    <mergeCell ref="U10:V10"/>
    <mergeCell ref="W10:X10"/>
    <mergeCell ref="A7:C7"/>
    <mergeCell ref="D7:F7"/>
    <mergeCell ref="G7:L7"/>
    <mergeCell ref="M7:N7"/>
    <mergeCell ref="O7:V7"/>
    <mergeCell ref="X7:Z7"/>
    <mergeCell ref="D6:F6"/>
    <mergeCell ref="G6:L6"/>
    <mergeCell ref="M6:N6"/>
    <mergeCell ref="O6:V6"/>
    <mergeCell ref="X6:Z6"/>
    <mergeCell ref="AA6:AH6"/>
    <mergeCell ref="X4:Z4"/>
    <mergeCell ref="AD4:AG4"/>
    <mergeCell ref="A5:C5"/>
    <mergeCell ref="D5:F5"/>
    <mergeCell ref="G5:T5"/>
    <mergeCell ref="U5:W5"/>
    <mergeCell ref="X5:Z5"/>
    <mergeCell ref="AD5:AG5"/>
    <mergeCell ref="A2:B2"/>
    <mergeCell ref="C2:G2"/>
    <mergeCell ref="L2:M2"/>
    <mergeCell ref="D4:F4"/>
    <mergeCell ref="G4:T4"/>
    <mergeCell ref="U4:W4"/>
  </mergeCells>
  <phoneticPr fontId="3"/>
  <conditionalFormatting sqref="O11:O12 O14:O36">
    <cfRule type="expression" dxfId="4" priority="2" stopIfTrue="1">
      <formula>$N11/$G11&gt;$M11/$F11</formula>
    </cfRule>
  </conditionalFormatting>
  <conditionalFormatting sqref="AI11:AI33">
    <cfRule type="expression" dxfId="3" priority="1" stopIfTrue="1">
      <formula>$AH11/$AA11&gt;$AG11/$Z11</formula>
    </cfRule>
  </conditionalFormatting>
  <conditionalFormatting sqref="O13">
    <cfRule type="expression" dxfId="2" priority="3" stopIfTrue="1">
      <formula>$N13/$G13&gt;$M13/#REF!</formula>
    </cfRule>
  </conditionalFormatting>
  <dataValidations count="51">
    <dataValidation allowBlank="1" showInputMessage="1" showErrorMessage="1" promptTitle="配布要項" prompt="毎月3回_x000a_道新読者：木朝刊_x000a_未購読者：木～金　_x000a_詳細は申込書下部配布要項もしくは実施カレンダーをご覧ください" sqref="D5:F5" xr:uid="{8040F0B2-2278-43C1-8BE7-50031073464B}"/>
    <dataValidation allowBlank="1" showInputMessage="1" showErrorMessage="1" prompt="かわぞえきた" sqref="Y11" xr:uid="{3C3B72B0-247E-47BF-85DE-16E646921B40}"/>
    <dataValidation allowBlank="1" showInputMessage="1" showErrorMessage="1" prompt="もなみ" sqref="Y12" xr:uid="{6031974D-1DA5-4069-A201-4D3C135E7A92}"/>
    <dataValidation allowBlank="1" showInputMessage="1" showErrorMessage="1" prompt="すみかわよじょう" sqref="Y13" xr:uid="{6235016D-C830-4E39-BD7A-B28D355D052A}"/>
    <dataValidation allowBlank="1" showInputMessage="1" showErrorMessage="1" prompt="すみかわ" sqref="Y14" xr:uid="{ED397A87-9B7B-4400-B27A-DAF4B484507F}"/>
    <dataValidation allowBlank="1" showInputMessage="1" showErrorMessage="1" prompt="まこまない" sqref="Y15" xr:uid="{3BC9E221-8EAD-4D1F-A8BE-4C74F1BE14A9}"/>
    <dataValidation allowBlank="1" showInputMessage="1" showErrorMessage="1" prompt="いしやま" sqref="Y16" xr:uid="{24A8EF92-FA9A-4407-910A-EF6C4500BC73}"/>
    <dataValidation allowBlank="1" showInputMessage="1" showErrorMessage="1" prompt="ふじの" sqref="Y17" xr:uid="{219D0A47-B97E-49D1-9543-597035FDC48E}"/>
    <dataValidation allowBlank="1" showInputMessage="1" showErrorMessage="1" prompt="じょうざんけい" sqref="Y18" xr:uid="{AC17D7A2-F72C-4402-9A3C-EAF73B68B8D6}"/>
    <dataValidation allowBlank="1" showInputMessage="1" showErrorMessage="1" prompt="とよひらちゅうおう" sqref="Y19" xr:uid="{3CCF9794-B09C-4C6C-B07B-9E42F1B80D40}"/>
    <dataValidation allowBlank="1" showInputMessage="1" showErrorMessage="1" prompt="このはな" sqref="Y20" xr:uid="{0B89D92A-D798-4C97-B004-EAC7A2491A4C}"/>
    <dataValidation allowBlank="1" showInputMessage="1" showErrorMessage="1" prompt="みその" sqref="Y21" xr:uid="{077E63CD-0F09-4D2D-A222-94D63FA988DC}"/>
    <dataValidation allowBlank="1" showInputMessage="1" showErrorMessage="1" prompt="ひらぎし" sqref="Y22" xr:uid="{F1D1EF72-6658-4462-9189-CABD3E9E5FCA}"/>
    <dataValidation allowBlank="1" showInputMessage="1" showErrorMessage="1" prompt="なかのしま" sqref="Y23" xr:uid="{DF6CAF69-DA34-4625-BF0E-03323C7696B3}"/>
    <dataValidation allowBlank="1" showInputMessage="1" showErrorMessage="1" prompt="なんごう" sqref="Y24" xr:uid="{CAA8E343-04B9-4C85-BF6F-208C1F90E7DF}"/>
    <dataValidation allowBlank="1" showInputMessage="1" showErrorMessage="1" prompt="つきさむ" sqref="Y25" xr:uid="{7443EFA2-C283-4BDD-95A1-E9E9F9D8874D}"/>
    <dataValidation allowBlank="1" showInputMessage="1" showErrorMessage="1" prompt="ふくずみ" sqref="Y26" xr:uid="{1C22347F-14E8-4C3A-BA7E-EBB82DF58DFA}"/>
    <dataValidation allowBlank="1" showInputMessage="1" showErrorMessage="1" prompt="にしおか" sqref="Y27" xr:uid="{9BB8758C-D9DB-4C2F-B71D-94712641B262}"/>
    <dataValidation allowBlank="1" showInputMessage="1" showErrorMessage="1" prompt="つきさむひがし" sqref="Y28" xr:uid="{B6A78992-38DF-4876-B0B2-89D6F4D78711}"/>
    <dataValidation allowBlank="1" showInputMessage="1" showErrorMessage="1" prompt="きたのどおり" sqref="Y29" xr:uid="{0541EDF0-E6B3-4035-AED1-B10E5638C0ED}"/>
    <dataValidation allowBlank="1" showInputMessage="1" showErrorMessage="1" prompt="きよた" sqref="Y30" xr:uid="{7EF1E4B6-2320-49BE-A17E-C2360A06FCBC}"/>
    <dataValidation allowBlank="1" showInputMessage="1" showErrorMessage="1" prompt="しんえい" sqref="Y31" xr:uid="{50628E29-4A79-4C11-80F1-7C1AB9350598}"/>
    <dataValidation allowBlank="1" showInputMessage="1" showErrorMessage="1" prompt="きたの" sqref="Y32" xr:uid="{665D73B8-290B-4781-88D9-76BF3DF51CD3}"/>
    <dataValidation allowBlank="1" showInputMessage="1" showErrorMessage="1" prompt="ひらおか" sqref="Y33" xr:uid="{B315B373-946A-4188-8F59-749B697F6162}"/>
    <dataValidation allowBlank="1" showInputMessage="1" showErrorMessage="1" prompt="やまのて" sqref="E23" xr:uid="{5B4806BC-249D-48FF-818F-F61DB8BBCC0C}"/>
    <dataValidation allowBlank="1" showInputMessage="1" showErrorMessage="1" prompt="ことに" sqref="E24" xr:uid="{D477A279-269C-4060-B162-6208CEC06E8F}"/>
    <dataValidation allowBlank="1" showInputMessage="1" showErrorMessage="1" prompt="はちけん" sqref="E25" xr:uid="{6B1CC784-F950-4F73-A4F3-834311CE402A}"/>
    <dataValidation allowBlank="1" showInputMessage="1" showErrorMessage="1" prompt="はっさむ" sqref="E26" xr:uid="{6C31B985-7564-4AF9-8E6D-7C5CBC2C42A3}"/>
    <dataValidation allowBlank="1" showInputMessage="1" showErrorMessage="1" prompt="しんはっさむ" sqref="E27" xr:uid="{0261B100-8793-4263-8734-6AE76883CDB3}"/>
    <dataValidation allowBlank="1" showInputMessage="1" showErrorMessage="1" prompt="にしの" sqref="E28" xr:uid="{FA17DC8B-B5BA-4EE5-85C6-6FBB219DB9E1}"/>
    <dataValidation allowBlank="1" showInputMessage="1" showErrorMessage="1" prompt="にしのきた" sqref="E29" xr:uid="{A3C8062F-3955-4B65-ACDE-E529678154EC}"/>
    <dataValidation allowBlank="1" showInputMessage="1" showErrorMessage="1" prompt="にしのみなみ" sqref="E30" xr:uid="{55D60D06-7B9B-47E2-B60A-DBC7260271E2}"/>
    <dataValidation allowBlank="1" showInputMessage="1" showErrorMessage="1" prompt="みやのさわ" sqref="E31" xr:uid="{83FBC02A-2C19-4CD3-B408-4F2AA978E4F0}"/>
    <dataValidation allowBlank="1" showInputMessage="1" showErrorMessage="1" prompt="ていねちゅうおう" sqref="E32" xr:uid="{349D0B10-5695-4042-9C07-BF292B81712D}"/>
    <dataValidation allowBlank="1" showInputMessage="1" showErrorMessage="1" prompt="ていねとみおか" sqref="E33" xr:uid="{298FF53F-3CB8-4B66-AC2A-CBDEF3A7619F}"/>
    <dataValidation allowBlank="1" showInputMessage="1" showErrorMessage="1" prompt="ていねまえだ" sqref="E34" xr:uid="{921D2F4D-4D8E-4A44-8BAD-7C908626AB74}"/>
    <dataValidation allowBlank="1" showInputMessage="1" showErrorMessage="1" prompt="ていねいなほ" sqref="E35" xr:uid="{8E529887-C118-4624-9FBF-29E46C12884B}"/>
    <dataValidation allowBlank="1" showInputMessage="1" showErrorMessage="1" prompt="ていねほしおき" sqref="E36" xr:uid="{D3EAF823-BB48-44AC-AC33-148AB9CC72BD}"/>
    <dataValidation allowBlank="1" showInputMessage="1" showErrorMessage="1" prompt="みやのもり" sqref="E22" xr:uid="{FBFD38A7-F801-4835-8748-AE5BC581372C}"/>
    <dataValidation allowBlank="1" showInputMessage="1" showErrorMessage="1" prompt="こうさい" sqref="E18" xr:uid="{6F595B70-9546-4DDF-9835-D59097D2D479}"/>
    <dataValidation allowBlank="1" showInputMessage="1" showErrorMessage="1" prompt="そうえんちゅうおうきた" sqref="E12" xr:uid="{4A374C1A-0C06-4F32-BAB0-860BD9219044}"/>
    <dataValidation allowBlank="1" showInputMessage="1" showErrorMessage="1" prompt="そうえんちゅうおう" sqref="E13" xr:uid="{248010C6-0352-4648-8E99-33C021354834}"/>
    <dataValidation allowBlank="1" showInputMessage="1" showErrorMessage="1" prompt="ちゅうおうみなみ" sqref="E14" xr:uid="{675C26AB-4FE0-4B52-B2C5-5FD8B5C2596A}"/>
    <dataValidation allowBlank="1" showInputMessage="1" showErrorMessage="1" prompt="あけぼの" sqref="E15" xr:uid="{37A9A04B-1223-4123-AADF-403F088A2522}"/>
    <dataValidation allowBlank="1" showInputMessage="1" showErrorMessage="1" prompt="みなみまるやま" sqref="E16" xr:uid="{B5845C01-3EB3-4467-940E-1403D9F57181}"/>
    <dataValidation allowBlank="1" showInputMessage="1" showErrorMessage="1" prompt="にしまるやま" sqref="E17" xr:uid="{51950B28-2F4B-4EE2-B50E-43F512510E34}"/>
    <dataValidation allowBlank="1" showInputMessage="1" showErrorMessage="1" prompt="きたまるやま" sqref="E19" xr:uid="{DD6AD2B4-865E-42E6-BB5E-F0B9CB35DAFE}"/>
    <dataValidation allowBlank="1" showInputMessage="1" showErrorMessage="1" prompt="ひがしやまはな" sqref="E20" xr:uid="{0A67E027-124E-45D6-829B-64683312A6B8}"/>
    <dataValidation allowBlank="1" showInputMessage="1" showErrorMessage="1" prompt="にしやまはな" sqref="E21" xr:uid="{9634E088-D296-4AD9-9B6C-3060164B3B6B}"/>
    <dataValidation allowBlank="1" showInputMessage="1" showErrorMessage="1" prompt="ちゅうおうひがし" sqref="E11" xr:uid="{42208BEC-497C-4C27-BE7C-ADB2884A6FFA}"/>
    <dataValidation type="whole" errorStyle="information" allowBlank="1" showInputMessage="1" showErrorMessage="1" errorTitle="定数オーバー" error="定数オーバーです。" sqref="AG11:AG33 AH11:AH17 AH19:AH33 M11:N12 M14:N22 M24:N36" xr:uid="{C0FE7F02-76B6-41F5-A29F-086CFF35F84C}">
      <formula1>0</formula1>
      <formula2>F11</formula2>
    </dataValidation>
  </dataValidations>
  <printOptions horizontalCentered="1" verticalCentered="1"/>
  <pageMargins left="0.19685039370078741" right="0" top="0.31496062992125984" bottom="0.31496062992125984" header="0.19685039370078741" footer="0.19685039370078741"/>
  <pageSetup paperSize="9" scale="80" orientation="landscape" cellComments="asDisplayed" r:id="rId1"/>
  <headerFooter alignWithMargins="0"/>
  <rowBreaks count="1" manualBreakCount="1">
    <brk id="13" max="34" man="1"/>
  </rowBreaks>
  <colBreaks count="1" manualBreakCount="1">
    <brk id="4" max="4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91E87-947F-4551-97E6-4F6B72CC1C11}">
  <sheetPr>
    <tabColor rgb="FFFF0000"/>
    <pageSetUpPr fitToPage="1"/>
  </sheetPr>
  <dimension ref="A1:AI56"/>
  <sheetViews>
    <sheetView showGridLines="0" showZeros="0" view="pageBreakPreview" zoomScale="75" zoomScaleNormal="75" zoomScaleSheetLayoutView="75" workbookViewId="0"/>
  </sheetViews>
  <sheetFormatPr defaultColWidth="8.09765625" defaultRowHeight="12" customHeight="1"/>
  <cols>
    <col min="1" max="1" width="1.59765625" style="4" customWidth="1"/>
    <col min="2" max="2" width="4.8984375" style="4" customWidth="1"/>
    <col min="3" max="4" width="2.69921875" style="4" customWidth="1"/>
    <col min="5" max="5" width="8.69921875" style="4" customWidth="1"/>
    <col min="6" max="7" width="7.69921875" style="4" customWidth="1"/>
    <col min="8" max="8" width="10.09765625" style="4" hidden="1" customWidth="1"/>
    <col min="9" max="11" width="0.59765625" style="4" hidden="1" customWidth="1"/>
    <col min="12" max="14" width="7.69921875" style="4" customWidth="1"/>
    <col min="15" max="15" width="2" style="4" customWidth="1"/>
    <col min="16" max="18" width="1" style="4" customWidth="1"/>
    <col min="19" max="20" width="3" style="4" customWidth="1"/>
    <col min="21" max="21" width="1.59765625" style="4" customWidth="1"/>
    <col min="22" max="22" width="4.8984375" style="4" customWidth="1"/>
    <col min="23" max="23" width="5.59765625" style="4" customWidth="1"/>
    <col min="24" max="24" width="0.59765625" style="4" customWidth="1"/>
    <col min="25" max="25" width="8.69921875" style="4" customWidth="1"/>
    <col min="26" max="27" width="7.69921875" style="4" customWidth="1"/>
    <col min="28" max="28" width="11.69921875" style="4" hidden="1" customWidth="1"/>
    <col min="29" max="31" width="0.59765625" style="4" hidden="1" customWidth="1"/>
    <col min="32" max="34" width="7.69921875" style="4" customWidth="1"/>
    <col min="35" max="35" width="2" style="4" customWidth="1"/>
    <col min="36" max="16384" width="8.09765625" style="4"/>
  </cols>
  <sheetData>
    <row r="1" spans="1:35" ht="3.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18" customHeight="1">
      <c r="A2" s="220" t="s">
        <v>156</v>
      </c>
      <c r="B2" s="221"/>
      <c r="C2" s="222" t="s">
        <v>157</v>
      </c>
      <c r="D2" s="223"/>
      <c r="E2" s="223"/>
      <c r="F2" s="223"/>
      <c r="G2" s="224"/>
      <c r="H2" s="9"/>
      <c r="I2" s="1"/>
      <c r="J2" s="10">
        <v>38404</v>
      </c>
      <c r="K2" s="10"/>
      <c r="L2" s="11">
        <v>44892</v>
      </c>
      <c r="M2" s="11"/>
      <c r="N2" s="12" t="s">
        <v>158</v>
      </c>
      <c r="O2" s="1"/>
      <c r="P2" s="1"/>
      <c r="Q2" s="13"/>
      <c r="R2" s="1"/>
      <c r="S2" s="1"/>
      <c r="T2" s="1"/>
      <c r="U2" s="1"/>
      <c r="V2" s="14"/>
      <c r="W2" s="14"/>
      <c r="X2" s="1"/>
      <c r="Y2" s="15"/>
      <c r="Z2" s="1"/>
      <c r="AA2" s="16" t="s">
        <v>3</v>
      </c>
      <c r="AB2" s="1"/>
      <c r="AC2" s="1"/>
      <c r="AD2" s="1"/>
      <c r="AE2" s="1"/>
      <c r="AF2" s="13"/>
      <c r="AG2" s="17"/>
      <c r="AH2" s="18" t="s">
        <v>4</v>
      </c>
      <c r="AI2" s="1"/>
    </row>
    <row r="3" spans="1:35" ht="4.5" customHeight="1" thickBot="1">
      <c r="A3" s="19"/>
      <c r="B3" s="19"/>
      <c r="C3" s="19"/>
      <c r="D3" s="19"/>
      <c r="E3" s="19"/>
      <c r="F3" s="19"/>
      <c r="G3" s="19"/>
      <c r="H3" s="15"/>
      <c r="I3" s="15"/>
      <c r="J3" s="15"/>
      <c r="K3" s="15"/>
      <c r="L3" s="225"/>
      <c r="M3" s="15"/>
      <c r="N3" s="15"/>
      <c r="O3" s="15"/>
      <c r="P3" s="15"/>
      <c r="Q3" s="15"/>
      <c r="R3" s="2"/>
      <c r="S3" s="15"/>
      <c r="T3" s="15"/>
      <c r="U3" s="15"/>
      <c r="V3" s="15"/>
      <c r="W3" s="15"/>
      <c r="X3" s="15"/>
      <c r="Y3" s="15"/>
      <c r="Z3" s="20"/>
      <c r="AA3" s="2"/>
      <c r="AB3" s="2"/>
      <c r="AC3" s="2"/>
      <c r="AD3" s="15"/>
      <c r="AE3" s="15"/>
      <c r="AF3" s="15"/>
      <c r="AG3" s="15"/>
      <c r="AH3" s="15"/>
      <c r="AI3" s="15"/>
    </row>
    <row r="4" spans="1:35" ht="13.5" customHeight="1" thickTop="1">
      <c r="A4" s="21" t="s">
        <v>5</v>
      </c>
      <c r="B4" s="22"/>
      <c r="C4" s="226"/>
      <c r="D4" s="24" t="s">
        <v>6</v>
      </c>
      <c r="E4" s="25"/>
      <c r="F4" s="26"/>
      <c r="G4" s="227" t="s">
        <v>7</v>
      </c>
      <c r="H4" s="228"/>
      <c r="I4" s="228"/>
      <c r="J4" s="228"/>
      <c r="K4" s="228"/>
      <c r="L4" s="228"/>
      <c r="M4" s="228"/>
      <c r="N4" s="228"/>
      <c r="O4" s="228"/>
      <c r="P4" s="228"/>
      <c r="Q4" s="228"/>
      <c r="R4" s="228"/>
      <c r="S4" s="228"/>
      <c r="T4" s="228"/>
      <c r="U4" s="27" t="s">
        <v>8</v>
      </c>
      <c r="V4" s="25"/>
      <c r="W4" s="25"/>
      <c r="X4" s="24" t="s">
        <v>9</v>
      </c>
      <c r="Y4" s="25"/>
      <c r="Z4" s="28"/>
      <c r="AA4" s="29" t="s">
        <v>10</v>
      </c>
      <c r="AB4" s="229"/>
      <c r="AC4" s="229"/>
      <c r="AD4" s="31" t="s">
        <v>11</v>
      </c>
      <c r="AE4" s="31"/>
      <c r="AF4" s="31"/>
      <c r="AG4" s="31"/>
      <c r="AH4" s="32" t="s">
        <v>12</v>
      </c>
      <c r="AI4" s="2"/>
    </row>
    <row r="5" spans="1:35" ht="24.75" customHeight="1" thickBot="1">
      <c r="A5" s="33"/>
      <c r="B5" s="34"/>
      <c r="C5" s="35"/>
      <c r="D5" s="36">
        <f>'1-A.札幌市 【dDe】'!D5</f>
        <v>0</v>
      </c>
      <c r="E5" s="230"/>
      <c r="F5" s="230"/>
      <c r="G5" s="38">
        <f>'1-A.札幌市 【dDe】'!G5</f>
        <v>0</v>
      </c>
      <c r="H5" s="231"/>
      <c r="I5" s="231"/>
      <c r="J5" s="231"/>
      <c r="K5" s="231"/>
      <c r="L5" s="231"/>
      <c r="M5" s="231"/>
      <c r="N5" s="231"/>
      <c r="O5" s="231"/>
      <c r="P5" s="231"/>
      <c r="Q5" s="231"/>
      <c r="R5" s="231"/>
      <c r="S5" s="231"/>
      <c r="T5" s="232"/>
      <c r="U5" s="41">
        <f>'1-A.札幌市 【dDe】'!U5</f>
        <v>0</v>
      </c>
      <c r="V5" s="233"/>
      <c r="W5" s="233"/>
      <c r="X5" s="43">
        <f>'1-A.札幌市 【dDe】'!X5</f>
        <v>0</v>
      </c>
      <c r="Y5" s="234"/>
      <c r="Z5" s="235"/>
      <c r="AA5" s="46">
        <f>'1-A.札幌市 【dDe】'!AA5</f>
        <v>0</v>
      </c>
      <c r="AB5" s="236"/>
      <c r="AC5" s="236"/>
      <c r="AD5" s="237">
        <f>'1-A.札幌市 【dDe】'!AD5</f>
        <v>0</v>
      </c>
      <c r="AE5" s="238"/>
      <c r="AF5" s="238"/>
      <c r="AG5" s="238"/>
      <c r="AH5" s="51">
        <f>'1-A.札幌市 【dDe】'!AH5</f>
        <v>0</v>
      </c>
      <c r="AI5" s="19"/>
    </row>
    <row r="6" spans="1:35" ht="13.5" customHeight="1" thickTop="1">
      <c r="A6" s="21" t="s">
        <v>13</v>
      </c>
      <c r="B6" s="22"/>
      <c r="C6" s="226"/>
      <c r="D6" s="52" t="s">
        <v>14</v>
      </c>
      <c r="E6" s="53"/>
      <c r="F6" s="54"/>
      <c r="G6" s="52" t="s">
        <v>159</v>
      </c>
      <c r="H6" s="53"/>
      <c r="I6" s="53"/>
      <c r="J6" s="53"/>
      <c r="K6" s="53"/>
      <c r="L6" s="54"/>
      <c r="M6" s="55" t="s">
        <v>160</v>
      </c>
      <c r="N6" s="56"/>
      <c r="O6" s="56" t="s">
        <v>161</v>
      </c>
      <c r="P6" s="56"/>
      <c r="Q6" s="56"/>
      <c r="R6" s="56"/>
      <c r="S6" s="56"/>
      <c r="T6" s="56"/>
      <c r="U6" s="56"/>
      <c r="V6" s="57"/>
      <c r="W6" s="58"/>
      <c r="X6" s="24" t="s">
        <v>18</v>
      </c>
      <c r="Y6" s="25"/>
      <c r="Z6" s="25"/>
      <c r="AA6" s="59" t="s">
        <v>162</v>
      </c>
      <c r="AB6" s="60"/>
      <c r="AC6" s="60"/>
      <c r="AD6" s="60"/>
      <c r="AE6" s="60"/>
      <c r="AF6" s="60"/>
      <c r="AG6" s="60"/>
      <c r="AH6" s="61"/>
      <c r="AI6" s="2"/>
    </row>
    <row r="7" spans="1:35" ht="24.75" customHeight="1" thickBot="1">
      <c r="A7" s="33"/>
      <c r="B7" s="62"/>
      <c r="C7" s="63"/>
      <c r="D7" s="64">
        <f>SUM(G7,'1-A.札幌市 【dDe】'!G7)</f>
        <v>0</v>
      </c>
      <c r="E7" s="65"/>
      <c r="F7" s="66"/>
      <c r="G7" s="64">
        <f>SUM(M7,O7)</f>
        <v>0</v>
      </c>
      <c r="H7" s="65"/>
      <c r="I7" s="65"/>
      <c r="J7" s="65"/>
      <c r="K7" s="65"/>
      <c r="L7" s="66"/>
      <c r="M7" s="67">
        <f>SUM(M11:M32,AG11:AG34)</f>
        <v>0</v>
      </c>
      <c r="N7" s="68"/>
      <c r="O7" s="68">
        <f>SUM(N11:N32,AH11:AH34)</f>
        <v>0</v>
      </c>
      <c r="P7" s="68"/>
      <c r="Q7" s="68"/>
      <c r="R7" s="68"/>
      <c r="S7" s="68"/>
      <c r="T7" s="68"/>
      <c r="U7" s="68"/>
      <c r="V7" s="69"/>
      <c r="W7" s="70"/>
      <c r="X7" s="71">
        <f>'1-A.札幌市 【dDe】'!X7</f>
        <v>0</v>
      </c>
      <c r="Y7" s="72"/>
      <c r="Z7" s="72"/>
      <c r="AA7" s="73">
        <f>'1-A.札幌市 【dDe】'!AA7</f>
        <v>0</v>
      </c>
      <c r="AB7" s="42"/>
      <c r="AC7" s="42"/>
      <c r="AD7" s="42"/>
      <c r="AE7" s="42"/>
      <c r="AF7" s="42"/>
      <c r="AG7" s="42"/>
      <c r="AH7" s="74"/>
      <c r="AI7" s="1"/>
    </row>
    <row r="8" spans="1:35" ht="11.4" hidden="1" customHeight="1" thickBot="1">
      <c r="A8" s="75"/>
      <c r="B8" s="75"/>
      <c r="C8" s="1"/>
      <c r="D8" s="76" t="str">
        <f>CHOOSE(WEEKDAY(D5),"日","月","火","水","木","金","土")</f>
        <v>土</v>
      </c>
      <c r="E8" s="77"/>
      <c r="F8" s="77"/>
      <c r="G8" s="77"/>
      <c r="H8" s="77"/>
      <c r="I8" s="77"/>
      <c r="J8" s="77"/>
      <c r="K8" s="77"/>
      <c r="L8" s="77"/>
      <c r="M8" s="77"/>
      <c r="N8" s="77"/>
      <c r="O8" s="78"/>
      <c r="P8" s="78"/>
      <c r="Q8" s="79"/>
      <c r="R8" s="79"/>
      <c r="S8" s="79"/>
      <c r="T8" s="79"/>
      <c r="U8" s="79"/>
      <c r="V8" s="78"/>
      <c r="W8" s="78"/>
      <c r="AC8" s="80"/>
      <c r="AD8" s="80"/>
      <c r="AE8" s="80"/>
      <c r="AF8" s="1"/>
      <c r="AG8" s="1"/>
      <c r="AH8" s="1"/>
      <c r="AI8" s="1"/>
    </row>
    <row r="9" spans="1:35" ht="15.75" customHeight="1" thickBot="1">
      <c r="A9" s="80"/>
      <c r="B9" s="80"/>
      <c r="C9" s="80"/>
      <c r="D9" s="80"/>
      <c r="E9" s="80"/>
      <c r="F9" s="80"/>
      <c r="G9" s="80"/>
      <c r="H9" s="80"/>
      <c r="I9" s="81"/>
      <c r="J9" s="81"/>
      <c r="K9" s="81"/>
      <c r="L9" s="80"/>
      <c r="M9" s="82" t="s">
        <v>20</v>
      </c>
      <c r="N9" s="83">
        <f>SUM('1-A.札幌市 【dDe】'!M7,M7)</f>
        <v>0</v>
      </c>
      <c r="O9" s="84" t="s">
        <v>21</v>
      </c>
      <c r="P9" s="84"/>
      <c r="Q9" s="84"/>
      <c r="R9" s="84"/>
      <c r="S9" s="84"/>
      <c r="T9" s="84"/>
      <c r="U9" s="85">
        <f>SUM('1-A.札幌市 【dDe】'!O7,O7)</f>
        <v>0</v>
      </c>
      <c r="V9" s="85"/>
      <c r="W9" s="80"/>
      <c r="X9" s="80"/>
      <c r="Y9" s="80"/>
      <c r="Z9" s="80"/>
      <c r="AA9" s="80"/>
      <c r="AB9" s="80"/>
      <c r="AC9" s="80"/>
      <c r="AD9" s="80"/>
      <c r="AE9" s="80"/>
      <c r="AF9" s="80"/>
      <c r="AG9" s="80"/>
      <c r="AH9" s="80"/>
      <c r="AI9" s="2"/>
    </row>
    <row r="10" spans="1:35" ht="15.75" customHeight="1">
      <c r="A10" s="86" t="s">
        <v>22</v>
      </c>
      <c r="B10" s="87"/>
      <c r="C10" s="88" t="s">
        <v>23</v>
      </c>
      <c r="D10" s="87"/>
      <c r="E10" s="91" t="s">
        <v>24</v>
      </c>
      <c r="F10" s="90" t="s">
        <v>25</v>
      </c>
      <c r="G10" s="91" t="s">
        <v>26</v>
      </c>
      <c r="H10" s="92" t="s">
        <v>31</v>
      </c>
      <c r="I10" s="100"/>
      <c r="J10" s="100"/>
      <c r="K10" s="100"/>
      <c r="L10" s="92" t="s">
        <v>28</v>
      </c>
      <c r="M10" s="239" t="s">
        <v>29</v>
      </c>
      <c r="N10" s="97" t="s">
        <v>30</v>
      </c>
      <c r="O10" s="240"/>
      <c r="P10" s="240"/>
      <c r="Q10" s="2"/>
      <c r="R10" s="2"/>
      <c r="S10" s="240"/>
      <c r="T10" s="240"/>
      <c r="U10" s="86" t="s">
        <v>22</v>
      </c>
      <c r="V10" s="87"/>
      <c r="W10" s="88" t="s">
        <v>23</v>
      </c>
      <c r="X10" s="87"/>
      <c r="Y10" s="90" t="s">
        <v>24</v>
      </c>
      <c r="Z10" s="90" t="s">
        <v>25</v>
      </c>
      <c r="AA10" s="98" t="s">
        <v>26</v>
      </c>
      <c r="AB10" s="99" t="s">
        <v>31</v>
      </c>
      <c r="AC10" s="100"/>
      <c r="AD10" s="100"/>
      <c r="AE10" s="100"/>
      <c r="AF10" s="92" t="s">
        <v>28</v>
      </c>
      <c r="AG10" s="96" t="s">
        <v>29</v>
      </c>
      <c r="AH10" s="97" t="s">
        <v>30</v>
      </c>
      <c r="AI10" s="2"/>
    </row>
    <row r="11" spans="1:35" ht="15.75" customHeight="1">
      <c r="A11" s="241" t="s">
        <v>32</v>
      </c>
      <c r="B11" s="242"/>
      <c r="C11" s="160">
        <v>5020</v>
      </c>
      <c r="D11" s="161"/>
      <c r="E11" s="243" t="s">
        <v>163</v>
      </c>
      <c r="F11" s="106">
        <v>2460</v>
      </c>
      <c r="G11" s="107">
        <v>5250</v>
      </c>
      <c r="H11" s="108" t="s">
        <v>164</v>
      </c>
      <c r="I11" s="174"/>
      <c r="J11" s="174"/>
      <c r="K11" s="174"/>
      <c r="L11" s="244">
        <f>SUM(M11,N11)</f>
        <v>0</v>
      </c>
      <c r="M11" s="166"/>
      <c r="N11" s="113"/>
      <c r="O11" s="114" t="s">
        <v>38</v>
      </c>
      <c r="P11" s="2"/>
      <c r="Q11" s="115"/>
      <c r="R11" s="19"/>
      <c r="S11" s="2"/>
      <c r="T11" s="2"/>
      <c r="U11" s="101" t="s">
        <v>165</v>
      </c>
      <c r="V11" s="102"/>
      <c r="W11" s="103">
        <v>7015</v>
      </c>
      <c r="X11" s="104"/>
      <c r="Y11" s="243" t="s">
        <v>166</v>
      </c>
      <c r="Z11" s="128">
        <v>2930</v>
      </c>
      <c r="AA11" s="245">
        <v>13000</v>
      </c>
      <c r="AB11" s="246" t="s">
        <v>167</v>
      </c>
      <c r="AC11" s="247"/>
      <c r="AD11" s="247"/>
      <c r="AE11" s="247"/>
      <c r="AF11" s="248">
        <f t="shared" ref="AF11:AF16" si="0">SUM(AG11,AH11)</f>
        <v>0</v>
      </c>
      <c r="AG11" s="112"/>
      <c r="AH11" s="113"/>
      <c r="AI11" s="114" t="s">
        <v>38</v>
      </c>
    </row>
    <row r="12" spans="1:35" ht="15.75" customHeight="1">
      <c r="A12" s="123" t="s">
        <v>168</v>
      </c>
      <c r="B12" s="124"/>
      <c r="C12" s="125">
        <v>5030</v>
      </c>
      <c r="D12" s="126"/>
      <c r="E12" s="249" t="s">
        <v>169</v>
      </c>
      <c r="F12" s="128">
        <v>1710</v>
      </c>
      <c r="G12" s="129">
        <v>3300</v>
      </c>
      <c r="H12" s="130" t="s">
        <v>170</v>
      </c>
      <c r="I12" s="131"/>
      <c r="J12" s="131"/>
      <c r="K12" s="131"/>
      <c r="L12" s="250">
        <f t="shared" ref="L12:L24" si="1">SUM(M12,N12)</f>
        <v>0</v>
      </c>
      <c r="M12" s="133"/>
      <c r="N12" s="122"/>
      <c r="O12" s="114" t="s">
        <v>38</v>
      </c>
      <c r="P12" s="2"/>
      <c r="Q12" s="115"/>
      <c r="R12" s="19"/>
      <c r="S12" s="2"/>
      <c r="T12" s="2"/>
      <c r="U12" s="123" t="s">
        <v>171</v>
      </c>
      <c r="V12" s="124"/>
      <c r="W12" s="125">
        <v>7030</v>
      </c>
      <c r="X12" s="126"/>
      <c r="Y12" s="249" t="s">
        <v>172</v>
      </c>
      <c r="Z12" s="128">
        <v>6220</v>
      </c>
      <c r="AA12" s="118">
        <v>15100</v>
      </c>
      <c r="AB12" s="119" t="s">
        <v>173</v>
      </c>
      <c r="AC12" s="120"/>
      <c r="AD12" s="120"/>
      <c r="AE12" s="120"/>
      <c r="AF12" s="121">
        <f t="shared" si="0"/>
        <v>0</v>
      </c>
      <c r="AG12" s="133"/>
      <c r="AH12" s="122"/>
      <c r="AI12" s="114" t="s">
        <v>38</v>
      </c>
    </row>
    <row r="13" spans="1:35" ht="15.75" customHeight="1">
      <c r="A13" s="123"/>
      <c r="B13" s="124"/>
      <c r="C13" s="125">
        <v>5040</v>
      </c>
      <c r="D13" s="126"/>
      <c r="E13" s="249" t="s">
        <v>174</v>
      </c>
      <c r="F13" s="128">
        <v>4170</v>
      </c>
      <c r="G13" s="129">
        <v>5230</v>
      </c>
      <c r="H13" s="130" t="s">
        <v>175</v>
      </c>
      <c r="I13" s="131"/>
      <c r="J13" s="131"/>
      <c r="K13" s="131"/>
      <c r="L13" s="250">
        <f t="shared" si="1"/>
        <v>0</v>
      </c>
      <c r="M13" s="133"/>
      <c r="N13" s="122"/>
      <c r="O13" s="114" t="s">
        <v>38</v>
      </c>
      <c r="P13" s="2"/>
      <c r="Q13" s="115"/>
      <c r="R13" s="19"/>
      <c r="S13" s="2"/>
      <c r="T13" s="2"/>
      <c r="U13" s="123"/>
      <c r="V13" s="124"/>
      <c r="W13" s="125">
        <v>7040</v>
      </c>
      <c r="X13" s="126"/>
      <c r="Y13" s="249" t="s">
        <v>176</v>
      </c>
      <c r="Z13" s="128">
        <v>5940</v>
      </c>
      <c r="AA13" s="118">
        <v>6950</v>
      </c>
      <c r="AB13" s="119" t="s">
        <v>177</v>
      </c>
      <c r="AC13" s="120"/>
      <c r="AD13" s="120"/>
      <c r="AE13" s="120"/>
      <c r="AF13" s="121">
        <f t="shared" si="0"/>
        <v>0</v>
      </c>
      <c r="AG13" s="133"/>
      <c r="AH13" s="122"/>
      <c r="AI13" s="114" t="s">
        <v>38</v>
      </c>
    </row>
    <row r="14" spans="1:35" ht="15.75" customHeight="1">
      <c r="A14" s="139" t="s">
        <v>55</v>
      </c>
      <c r="B14" s="140"/>
      <c r="C14" s="125">
        <v>5050</v>
      </c>
      <c r="D14" s="126"/>
      <c r="E14" s="249" t="s">
        <v>178</v>
      </c>
      <c r="F14" s="128">
        <v>2740</v>
      </c>
      <c r="G14" s="129">
        <v>5600</v>
      </c>
      <c r="H14" s="130" t="s">
        <v>179</v>
      </c>
      <c r="I14" s="131"/>
      <c r="J14" s="131"/>
      <c r="K14" s="131"/>
      <c r="L14" s="250">
        <f t="shared" si="1"/>
        <v>0</v>
      </c>
      <c r="M14" s="133"/>
      <c r="N14" s="122"/>
      <c r="O14" s="114" t="s">
        <v>38</v>
      </c>
      <c r="P14" s="2"/>
      <c r="Q14" s="115"/>
      <c r="R14" s="19"/>
      <c r="S14" s="2"/>
      <c r="T14" s="2"/>
      <c r="U14" s="123"/>
      <c r="V14" s="124"/>
      <c r="W14" s="125">
        <v>7050</v>
      </c>
      <c r="X14" s="126"/>
      <c r="Y14" s="249" t="s">
        <v>180</v>
      </c>
      <c r="Z14" s="128">
        <v>5970</v>
      </c>
      <c r="AA14" s="118">
        <v>8600</v>
      </c>
      <c r="AB14" s="119" t="s">
        <v>181</v>
      </c>
      <c r="AC14" s="120"/>
      <c r="AD14" s="120"/>
      <c r="AE14" s="120"/>
      <c r="AF14" s="121">
        <f t="shared" si="0"/>
        <v>0</v>
      </c>
      <c r="AG14" s="133"/>
      <c r="AH14" s="122"/>
      <c r="AI14" s="114" t="s">
        <v>38</v>
      </c>
    </row>
    <row r="15" spans="1:35" ht="15.75" customHeight="1">
      <c r="A15" s="139" t="s">
        <v>60</v>
      </c>
      <c r="B15" s="141">
        <f>SUM(F11:F17)</f>
        <v>24190</v>
      </c>
      <c r="C15" s="125">
        <v>5060</v>
      </c>
      <c r="D15" s="126"/>
      <c r="E15" s="249" t="s">
        <v>182</v>
      </c>
      <c r="F15" s="128">
        <v>4860</v>
      </c>
      <c r="G15" s="129">
        <v>6500</v>
      </c>
      <c r="H15" s="130" t="s">
        <v>183</v>
      </c>
      <c r="I15" s="131"/>
      <c r="J15" s="131"/>
      <c r="K15" s="131"/>
      <c r="L15" s="250">
        <f t="shared" si="1"/>
        <v>0</v>
      </c>
      <c r="M15" s="133"/>
      <c r="N15" s="122"/>
      <c r="O15" s="114" t="s">
        <v>38</v>
      </c>
      <c r="P15" s="2"/>
      <c r="Q15" s="115"/>
      <c r="R15" s="19"/>
      <c r="S15" s="2"/>
      <c r="T15" s="2"/>
      <c r="U15" s="123"/>
      <c r="V15" s="124"/>
      <c r="W15" s="125">
        <v>7070</v>
      </c>
      <c r="X15" s="126"/>
      <c r="Y15" s="249" t="s">
        <v>184</v>
      </c>
      <c r="Z15" s="128">
        <v>2820</v>
      </c>
      <c r="AA15" s="118">
        <v>3800</v>
      </c>
      <c r="AB15" s="119" t="s">
        <v>185</v>
      </c>
      <c r="AC15" s="120"/>
      <c r="AD15" s="120"/>
      <c r="AE15" s="120"/>
      <c r="AF15" s="121">
        <f t="shared" si="0"/>
        <v>0</v>
      </c>
      <c r="AG15" s="133"/>
      <c r="AH15" s="122"/>
      <c r="AI15" s="114" t="s">
        <v>38</v>
      </c>
    </row>
    <row r="16" spans="1:35" ht="15.75" customHeight="1">
      <c r="A16" s="142" t="s">
        <v>65</v>
      </c>
      <c r="B16" s="141">
        <f>SUM(G11:G17)</f>
        <v>45250</v>
      </c>
      <c r="C16" s="125">
        <v>5070</v>
      </c>
      <c r="D16" s="126"/>
      <c r="E16" s="249" t="s">
        <v>186</v>
      </c>
      <c r="F16" s="128">
        <v>3330</v>
      </c>
      <c r="G16" s="251">
        <v>5570</v>
      </c>
      <c r="H16" s="252" t="s">
        <v>187</v>
      </c>
      <c r="I16" s="253"/>
      <c r="J16" s="253"/>
      <c r="K16" s="253"/>
      <c r="L16" s="254">
        <f t="shared" si="1"/>
        <v>0</v>
      </c>
      <c r="M16" s="255"/>
      <c r="N16" s="122"/>
      <c r="O16" s="114" t="s">
        <v>38</v>
      </c>
      <c r="P16" s="2"/>
      <c r="Q16" s="115"/>
      <c r="R16" s="19"/>
      <c r="S16" s="2"/>
      <c r="T16" s="2"/>
      <c r="U16" s="123"/>
      <c r="V16" s="124"/>
      <c r="W16" s="125">
        <v>7080</v>
      </c>
      <c r="X16" s="126"/>
      <c r="Y16" s="249" t="s">
        <v>188</v>
      </c>
      <c r="Z16" s="128">
        <v>5620</v>
      </c>
      <c r="AA16" s="118">
        <v>7500</v>
      </c>
      <c r="AB16" s="119" t="s">
        <v>189</v>
      </c>
      <c r="AC16" s="120"/>
      <c r="AD16" s="120"/>
      <c r="AE16" s="120"/>
      <c r="AF16" s="121">
        <f t="shared" si="0"/>
        <v>0</v>
      </c>
      <c r="AG16" s="133"/>
      <c r="AH16" s="122"/>
      <c r="AI16" s="114" t="s">
        <v>38</v>
      </c>
    </row>
    <row r="17" spans="1:35" ht="15.75" customHeight="1">
      <c r="A17" s="144" t="s">
        <v>70</v>
      </c>
      <c r="B17" s="145">
        <f>SUM(B15:B16)</f>
        <v>69440</v>
      </c>
      <c r="C17" s="146">
        <v>5080</v>
      </c>
      <c r="D17" s="147"/>
      <c r="E17" s="256" t="s">
        <v>190</v>
      </c>
      <c r="F17" s="149">
        <v>4920</v>
      </c>
      <c r="G17" s="167">
        <v>13800</v>
      </c>
      <c r="H17" s="168" t="s">
        <v>191</v>
      </c>
      <c r="I17" s="169"/>
      <c r="J17" s="169"/>
      <c r="K17" s="169"/>
      <c r="L17" s="257">
        <f t="shared" si="1"/>
        <v>0</v>
      </c>
      <c r="M17" s="154"/>
      <c r="N17" s="172"/>
      <c r="O17" s="114" t="s">
        <v>38</v>
      </c>
      <c r="P17" s="2"/>
      <c r="Q17" s="115"/>
      <c r="R17" s="19"/>
      <c r="S17" s="2"/>
      <c r="T17" s="2"/>
      <c r="U17" s="139" t="s">
        <v>55</v>
      </c>
      <c r="V17" s="140"/>
      <c r="W17" s="134">
        <v>7085</v>
      </c>
      <c r="X17" s="135"/>
      <c r="Y17" s="258" t="s">
        <v>192</v>
      </c>
      <c r="Z17" s="259" t="s">
        <v>193</v>
      </c>
      <c r="AA17" s="259"/>
      <c r="AB17" s="259"/>
      <c r="AC17" s="259"/>
      <c r="AD17" s="259"/>
      <c r="AE17" s="259"/>
      <c r="AF17" s="259"/>
      <c r="AG17" s="259"/>
      <c r="AH17" s="260"/>
      <c r="AI17" s="114" t="s">
        <v>38</v>
      </c>
    </row>
    <row r="18" spans="1:35" ht="15.75" customHeight="1">
      <c r="A18" s="261" t="s">
        <v>194</v>
      </c>
      <c r="B18" s="262"/>
      <c r="C18" s="160">
        <v>5090</v>
      </c>
      <c r="D18" s="161"/>
      <c r="E18" s="243" t="s">
        <v>195</v>
      </c>
      <c r="F18" s="106">
        <v>5580</v>
      </c>
      <c r="G18" s="107">
        <v>7050</v>
      </c>
      <c r="H18" s="108" t="s">
        <v>196</v>
      </c>
      <c r="I18" s="174"/>
      <c r="J18" s="174"/>
      <c r="K18" s="174"/>
      <c r="L18" s="244">
        <f t="shared" si="1"/>
        <v>0</v>
      </c>
      <c r="M18" s="166"/>
      <c r="N18" s="113"/>
      <c r="O18" s="114" t="s">
        <v>38</v>
      </c>
      <c r="P18" s="2"/>
      <c r="Q18" s="115"/>
      <c r="R18" s="19"/>
      <c r="S18" s="2"/>
      <c r="T18" s="2"/>
      <c r="U18" s="139" t="s">
        <v>60</v>
      </c>
      <c r="V18" s="141">
        <f>SUM(Z11:Z20)</f>
        <v>43420</v>
      </c>
      <c r="W18" s="134">
        <v>7090</v>
      </c>
      <c r="X18" s="135"/>
      <c r="Y18" s="258" t="s">
        <v>197</v>
      </c>
      <c r="Z18" s="259" t="s">
        <v>193</v>
      </c>
      <c r="AA18" s="259"/>
      <c r="AB18" s="259"/>
      <c r="AC18" s="259"/>
      <c r="AD18" s="259"/>
      <c r="AE18" s="259"/>
      <c r="AF18" s="259"/>
      <c r="AG18" s="259"/>
      <c r="AH18" s="260"/>
      <c r="AI18" s="114" t="s">
        <v>38</v>
      </c>
    </row>
    <row r="19" spans="1:35" ht="15.75" customHeight="1">
      <c r="A19" s="139" t="s">
        <v>55</v>
      </c>
      <c r="B19" s="140"/>
      <c r="C19" s="125">
        <v>5100</v>
      </c>
      <c r="D19" s="126"/>
      <c r="E19" s="249" t="s">
        <v>198</v>
      </c>
      <c r="F19" s="128">
        <v>4820</v>
      </c>
      <c r="G19" s="129">
        <v>6000</v>
      </c>
      <c r="H19" s="130" t="s">
        <v>199</v>
      </c>
      <c r="I19" s="131"/>
      <c r="J19" s="131"/>
      <c r="K19" s="131"/>
      <c r="L19" s="250">
        <f t="shared" si="1"/>
        <v>0</v>
      </c>
      <c r="M19" s="133"/>
      <c r="N19" s="122"/>
      <c r="O19" s="114" t="s">
        <v>38</v>
      </c>
      <c r="P19" s="2"/>
      <c r="Q19" s="115"/>
      <c r="R19" s="19"/>
      <c r="S19" s="2"/>
      <c r="T19" s="2"/>
      <c r="U19" s="142" t="s">
        <v>65</v>
      </c>
      <c r="V19" s="141">
        <f>SUM(AA11:AA20)</f>
        <v>72650</v>
      </c>
      <c r="W19" s="125">
        <v>7100</v>
      </c>
      <c r="X19" s="126"/>
      <c r="Y19" s="249" t="s">
        <v>200</v>
      </c>
      <c r="Z19" s="128">
        <v>7870</v>
      </c>
      <c r="AA19" s="118">
        <v>10800</v>
      </c>
      <c r="AB19" s="263" t="s">
        <v>201</v>
      </c>
      <c r="AC19" s="120"/>
      <c r="AD19" s="120"/>
      <c r="AE19" s="120"/>
      <c r="AF19" s="121">
        <f t="shared" ref="AF19:AF34" si="2">SUM(AG19,AH19)</f>
        <v>0</v>
      </c>
      <c r="AG19" s="133"/>
      <c r="AH19" s="122"/>
      <c r="AI19" s="114" t="s">
        <v>38</v>
      </c>
    </row>
    <row r="20" spans="1:35" ht="15.75" customHeight="1">
      <c r="A20" s="139" t="s">
        <v>60</v>
      </c>
      <c r="B20" s="141">
        <f>SUM(F18:F22)</f>
        <v>24220</v>
      </c>
      <c r="C20" s="125">
        <v>5110</v>
      </c>
      <c r="D20" s="126"/>
      <c r="E20" s="249" t="s">
        <v>202</v>
      </c>
      <c r="F20" s="128">
        <v>2510</v>
      </c>
      <c r="G20" s="129">
        <v>4750</v>
      </c>
      <c r="H20" s="130" t="s">
        <v>203</v>
      </c>
      <c r="I20" s="131"/>
      <c r="J20" s="131"/>
      <c r="K20" s="131"/>
      <c r="L20" s="250">
        <f t="shared" si="1"/>
        <v>0</v>
      </c>
      <c r="M20" s="133"/>
      <c r="N20" s="122"/>
      <c r="O20" s="114" t="s">
        <v>38</v>
      </c>
      <c r="P20" s="2"/>
      <c r="Q20" s="115"/>
      <c r="R20" s="19"/>
      <c r="S20" s="2"/>
      <c r="T20" s="2"/>
      <c r="U20" s="144" t="s">
        <v>70</v>
      </c>
      <c r="V20" s="145">
        <f>SUM(V18:V19)</f>
        <v>116070</v>
      </c>
      <c r="W20" s="146">
        <v>7110</v>
      </c>
      <c r="X20" s="147"/>
      <c r="Y20" s="256" t="s">
        <v>204</v>
      </c>
      <c r="Z20" s="149">
        <v>6050</v>
      </c>
      <c r="AA20" s="180">
        <v>6900</v>
      </c>
      <c r="AB20" s="168" t="s">
        <v>205</v>
      </c>
      <c r="AC20" s="152"/>
      <c r="AD20" s="152"/>
      <c r="AE20" s="152"/>
      <c r="AF20" s="153">
        <f t="shared" si="2"/>
        <v>0</v>
      </c>
      <c r="AG20" s="154"/>
      <c r="AH20" s="172"/>
      <c r="AI20" s="114" t="s">
        <v>38</v>
      </c>
    </row>
    <row r="21" spans="1:35" ht="15.75" customHeight="1">
      <c r="A21" s="142" t="s">
        <v>65</v>
      </c>
      <c r="B21" s="141">
        <f>SUM(G18:G22)</f>
        <v>28250</v>
      </c>
      <c r="C21" s="125">
        <v>5111</v>
      </c>
      <c r="D21" s="126"/>
      <c r="E21" s="249" t="s">
        <v>206</v>
      </c>
      <c r="F21" s="128">
        <v>5010</v>
      </c>
      <c r="G21" s="129">
        <v>4900</v>
      </c>
      <c r="H21" s="130" t="s">
        <v>207</v>
      </c>
      <c r="I21" s="131"/>
      <c r="J21" s="131"/>
      <c r="K21" s="131"/>
      <c r="L21" s="250">
        <f t="shared" si="1"/>
        <v>0</v>
      </c>
      <c r="M21" s="133"/>
      <c r="N21" s="122"/>
      <c r="O21" s="114" t="s">
        <v>38</v>
      </c>
      <c r="P21" s="2"/>
      <c r="Q21" s="115"/>
      <c r="R21" s="19"/>
      <c r="S21" s="2"/>
      <c r="T21" s="2"/>
      <c r="U21" s="123" t="s">
        <v>208</v>
      </c>
      <c r="V21" s="264"/>
      <c r="W21" s="160">
        <v>8010</v>
      </c>
      <c r="X21" s="161"/>
      <c r="Y21" s="243" t="s">
        <v>209</v>
      </c>
      <c r="Z21" s="106">
        <v>1340</v>
      </c>
      <c r="AA21" s="162">
        <v>1540</v>
      </c>
      <c r="AB21" s="163" t="s">
        <v>210</v>
      </c>
      <c r="AC21" s="164"/>
      <c r="AD21" s="164"/>
      <c r="AE21" s="164"/>
      <c r="AF21" s="165">
        <f t="shared" si="2"/>
        <v>0</v>
      </c>
      <c r="AG21" s="166"/>
      <c r="AH21" s="113"/>
      <c r="AI21" s="114" t="s">
        <v>38</v>
      </c>
    </row>
    <row r="22" spans="1:35" ht="15.75" customHeight="1">
      <c r="A22" s="144" t="s">
        <v>70</v>
      </c>
      <c r="B22" s="145">
        <f>SUM(B20:B21)</f>
        <v>52470</v>
      </c>
      <c r="C22" s="146">
        <v>5120</v>
      </c>
      <c r="D22" s="147"/>
      <c r="E22" s="256" t="s">
        <v>211</v>
      </c>
      <c r="F22" s="149">
        <v>6300</v>
      </c>
      <c r="G22" s="167">
        <v>5550</v>
      </c>
      <c r="H22" s="168" t="s">
        <v>212</v>
      </c>
      <c r="I22" s="169"/>
      <c r="J22" s="169"/>
      <c r="K22" s="169"/>
      <c r="L22" s="257">
        <f t="shared" si="1"/>
        <v>0</v>
      </c>
      <c r="M22" s="154"/>
      <c r="N22" s="172"/>
      <c r="O22" s="114" t="s">
        <v>38</v>
      </c>
      <c r="P22" s="2"/>
      <c r="Q22" s="115"/>
      <c r="R22" s="19"/>
      <c r="S22" s="2"/>
      <c r="T22" s="2"/>
      <c r="U22" s="139" t="s">
        <v>60</v>
      </c>
      <c r="V22" s="141">
        <f>SUM(Z21:Z24)</f>
        <v>8440</v>
      </c>
      <c r="W22" s="125">
        <v>8020</v>
      </c>
      <c r="X22" s="126"/>
      <c r="Y22" s="249" t="s">
        <v>213</v>
      </c>
      <c r="Z22" s="128">
        <v>3220</v>
      </c>
      <c r="AA22" s="118">
        <v>4170</v>
      </c>
      <c r="AB22" s="119" t="s">
        <v>214</v>
      </c>
      <c r="AC22" s="120"/>
      <c r="AD22" s="120"/>
      <c r="AE22" s="120"/>
      <c r="AF22" s="121">
        <f t="shared" si="2"/>
        <v>0</v>
      </c>
      <c r="AG22" s="133"/>
      <c r="AH22" s="122"/>
      <c r="AI22" s="114" t="s">
        <v>38</v>
      </c>
    </row>
    <row r="23" spans="1:35" ht="15.75" customHeight="1">
      <c r="A23" s="123" t="s">
        <v>215</v>
      </c>
      <c r="B23" s="124"/>
      <c r="C23" s="160">
        <v>6010</v>
      </c>
      <c r="D23" s="161"/>
      <c r="E23" s="243" t="s">
        <v>216</v>
      </c>
      <c r="F23" s="106">
        <v>5860</v>
      </c>
      <c r="G23" s="107">
        <v>9700</v>
      </c>
      <c r="H23" s="108" t="s">
        <v>217</v>
      </c>
      <c r="I23" s="174"/>
      <c r="J23" s="174"/>
      <c r="K23" s="174"/>
      <c r="L23" s="244">
        <f t="shared" si="1"/>
        <v>0</v>
      </c>
      <c r="M23" s="166"/>
      <c r="N23" s="113"/>
      <c r="O23" s="114" t="s">
        <v>38</v>
      </c>
      <c r="P23" s="2"/>
      <c r="Q23" s="115"/>
      <c r="R23" s="19"/>
      <c r="S23" s="2"/>
      <c r="T23" s="2"/>
      <c r="U23" s="142" t="s">
        <v>65</v>
      </c>
      <c r="V23" s="141">
        <f>SUM(AA21:AA24)</f>
        <v>10510</v>
      </c>
      <c r="W23" s="125">
        <v>8030</v>
      </c>
      <c r="X23" s="126"/>
      <c r="Y23" s="249" t="s">
        <v>218</v>
      </c>
      <c r="Z23" s="128">
        <v>3230</v>
      </c>
      <c r="AA23" s="118">
        <v>4800</v>
      </c>
      <c r="AB23" s="263" t="s">
        <v>219</v>
      </c>
      <c r="AC23" s="120"/>
      <c r="AD23" s="120"/>
      <c r="AE23" s="120"/>
      <c r="AF23" s="121">
        <f t="shared" si="2"/>
        <v>0</v>
      </c>
      <c r="AG23" s="133"/>
      <c r="AH23" s="122"/>
      <c r="AI23" s="114" t="s">
        <v>38</v>
      </c>
    </row>
    <row r="24" spans="1:35" ht="15.75" customHeight="1">
      <c r="A24" s="123"/>
      <c r="B24" s="124"/>
      <c r="C24" s="125">
        <v>6020</v>
      </c>
      <c r="D24" s="126"/>
      <c r="E24" s="249" t="s">
        <v>220</v>
      </c>
      <c r="F24" s="128">
        <v>4050</v>
      </c>
      <c r="G24" s="129">
        <v>7350</v>
      </c>
      <c r="H24" s="130" t="s">
        <v>221</v>
      </c>
      <c r="I24" s="131"/>
      <c r="J24" s="131"/>
      <c r="K24" s="131"/>
      <c r="L24" s="250">
        <f t="shared" si="1"/>
        <v>0</v>
      </c>
      <c r="M24" s="133"/>
      <c r="N24" s="122"/>
      <c r="O24" s="114" t="s">
        <v>38</v>
      </c>
      <c r="P24" s="2"/>
      <c r="Q24" s="115"/>
      <c r="R24" s="19"/>
      <c r="S24" s="2"/>
      <c r="T24" s="2"/>
      <c r="U24" s="144" t="s">
        <v>70</v>
      </c>
      <c r="V24" s="145">
        <f>SUM(V22:V23)</f>
        <v>18950</v>
      </c>
      <c r="W24" s="146">
        <v>8035</v>
      </c>
      <c r="X24" s="147"/>
      <c r="Y24" s="256" t="s">
        <v>222</v>
      </c>
      <c r="Z24" s="149">
        <v>650</v>
      </c>
      <c r="AA24" s="150">
        <v>0</v>
      </c>
      <c r="AB24" s="168" t="s">
        <v>223</v>
      </c>
      <c r="AC24" s="152"/>
      <c r="AD24" s="152"/>
      <c r="AE24" s="152"/>
      <c r="AF24" s="153">
        <f t="shared" si="2"/>
        <v>0</v>
      </c>
      <c r="AG24" s="154"/>
      <c r="AH24" s="155"/>
      <c r="AI24" s="114" t="s">
        <v>38</v>
      </c>
    </row>
    <row r="25" spans="1:35" ht="15.75" customHeight="1">
      <c r="A25" s="123"/>
      <c r="B25" s="124"/>
      <c r="C25" s="134">
        <v>6030</v>
      </c>
      <c r="D25" s="135"/>
      <c r="E25" s="265" t="s">
        <v>224</v>
      </c>
      <c r="F25" s="259" t="s">
        <v>225</v>
      </c>
      <c r="G25" s="259"/>
      <c r="H25" s="259"/>
      <c r="I25" s="259"/>
      <c r="J25" s="259"/>
      <c r="K25" s="259"/>
      <c r="L25" s="259"/>
      <c r="M25" s="259"/>
      <c r="N25" s="260"/>
      <c r="O25" s="114" t="s">
        <v>38</v>
      </c>
      <c r="P25" s="2"/>
      <c r="Q25" s="115"/>
      <c r="R25" s="19"/>
      <c r="S25" s="2"/>
      <c r="T25" s="2"/>
      <c r="U25" s="123" t="s">
        <v>226</v>
      </c>
      <c r="V25" s="264"/>
      <c r="W25" s="160">
        <v>8040</v>
      </c>
      <c r="X25" s="161"/>
      <c r="Y25" s="243" t="s">
        <v>227</v>
      </c>
      <c r="Z25" s="106">
        <v>2510</v>
      </c>
      <c r="AA25" s="162">
        <v>3360</v>
      </c>
      <c r="AB25" s="266" t="s">
        <v>228</v>
      </c>
      <c r="AC25" s="267"/>
      <c r="AD25" s="267"/>
      <c r="AE25" s="268"/>
      <c r="AF25" s="165">
        <f t="shared" si="2"/>
        <v>0</v>
      </c>
      <c r="AG25" s="166"/>
      <c r="AH25" s="113"/>
      <c r="AI25" s="114" t="s">
        <v>38</v>
      </c>
    </row>
    <row r="26" spans="1:35" ht="15.75" customHeight="1">
      <c r="A26" s="123"/>
      <c r="B26" s="124"/>
      <c r="C26" s="134">
        <v>6040</v>
      </c>
      <c r="D26" s="135"/>
      <c r="E26" s="258" t="s">
        <v>229</v>
      </c>
      <c r="F26" s="259" t="s">
        <v>230</v>
      </c>
      <c r="G26" s="259"/>
      <c r="H26" s="259"/>
      <c r="I26" s="259"/>
      <c r="J26" s="259"/>
      <c r="K26" s="259"/>
      <c r="L26" s="259"/>
      <c r="M26" s="259"/>
      <c r="N26" s="260"/>
      <c r="O26" s="114" t="s">
        <v>38</v>
      </c>
      <c r="P26" s="2"/>
      <c r="Q26" s="115"/>
      <c r="R26" s="19"/>
      <c r="S26" s="2"/>
      <c r="T26" s="2"/>
      <c r="U26" s="269"/>
      <c r="V26" s="270"/>
      <c r="W26" s="125">
        <v>8050</v>
      </c>
      <c r="X26" s="126"/>
      <c r="Y26" s="249" t="s">
        <v>231</v>
      </c>
      <c r="Z26" s="128">
        <v>4030</v>
      </c>
      <c r="AA26" s="118">
        <v>4970</v>
      </c>
      <c r="AB26" s="130" t="s">
        <v>232</v>
      </c>
      <c r="AC26" s="120"/>
      <c r="AD26" s="120"/>
      <c r="AE26" s="271"/>
      <c r="AF26" s="121">
        <f t="shared" si="2"/>
        <v>0</v>
      </c>
      <c r="AG26" s="133"/>
      <c r="AH26" s="122"/>
      <c r="AI26" s="114" t="s">
        <v>38</v>
      </c>
    </row>
    <row r="27" spans="1:35" ht="15.75" customHeight="1">
      <c r="A27" s="123"/>
      <c r="B27" s="124"/>
      <c r="C27" s="125">
        <v>6041</v>
      </c>
      <c r="D27" s="126"/>
      <c r="E27" s="249" t="s">
        <v>233</v>
      </c>
      <c r="F27" s="128">
        <v>6740</v>
      </c>
      <c r="G27" s="129">
        <v>13250</v>
      </c>
      <c r="H27" s="130" t="s">
        <v>234</v>
      </c>
      <c r="I27" s="131"/>
      <c r="J27" s="131"/>
      <c r="K27" s="131"/>
      <c r="L27" s="250">
        <f t="shared" ref="L27:L32" si="3">SUM(M27,N27)</f>
        <v>0</v>
      </c>
      <c r="M27" s="133"/>
      <c r="N27" s="122"/>
      <c r="O27" s="114" t="s">
        <v>38</v>
      </c>
      <c r="P27" s="2"/>
      <c r="Q27" s="115"/>
      <c r="R27" s="19"/>
      <c r="S27" s="2"/>
      <c r="T27" s="2"/>
      <c r="U27" s="139" t="s">
        <v>55</v>
      </c>
      <c r="V27" s="140"/>
      <c r="W27" s="125">
        <v>8060</v>
      </c>
      <c r="X27" s="126"/>
      <c r="Y27" s="249" t="s">
        <v>235</v>
      </c>
      <c r="Z27" s="128">
        <v>4760</v>
      </c>
      <c r="AA27" s="118">
        <v>6750</v>
      </c>
      <c r="AB27" s="130" t="s">
        <v>236</v>
      </c>
      <c r="AC27" s="120"/>
      <c r="AD27" s="120"/>
      <c r="AE27" s="271"/>
      <c r="AF27" s="121">
        <f t="shared" si="2"/>
        <v>0</v>
      </c>
      <c r="AG27" s="133"/>
      <c r="AH27" s="122"/>
      <c r="AI27" s="114" t="s">
        <v>38</v>
      </c>
    </row>
    <row r="28" spans="1:35" ht="15.75" customHeight="1">
      <c r="A28" s="123"/>
      <c r="B28" s="124"/>
      <c r="C28" s="125">
        <v>6060</v>
      </c>
      <c r="D28" s="126"/>
      <c r="E28" s="249" t="s">
        <v>237</v>
      </c>
      <c r="F28" s="128">
        <v>4310</v>
      </c>
      <c r="G28" s="129">
        <v>11900</v>
      </c>
      <c r="H28" s="130" t="s">
        <v>238</v>
      </c>
      <c r="I28" s="131"/>
      <c r="J28" s="131"/>
      <c r="K28" s="131"/>
      <c r="L28" s="250">
        <f t="shared" si="3"/>
        <v>0</v>
      </c>
      <c r="M28" s="133"/>
      <c r="N28" s="122"/>
      <c r="O28" s="114" t="s">
        <v>38</v>
      </c>
      <c r="P28" s="2"/>
      <c r="Q28" s="115"/>
      <c r="R28" s="19"/>
      <c r="S28" s="2"/>
      <c r="T28" s="2"/>
      <c r="U28" s="139" t="s">
        <v>60</v>
      </c>
      <c r="V28" s="141">
        <f>SUM(Z25:Z30)</f>
        <v>22890</v>
      </c>
      <c r="W28" s="125">
        <v>8071</v>
      </c>
      <c r="X28" s="126"/>
      <c r="Y28" s="249" t="s">
        <v>239</v>
      </c>
      <c r="Z28" s="128">
        <v>3890</v>
      </c>
      <c r="AA28" s="118">
        <v>3860</v>
      </c>
      <c r="AB28" s="272" t="s">
        <v>240</v>
      </c>
      <c r="AC28" s="273"/>
      <c r="AD28" s="273"/>
      <c r="AE28" s="274"/>
      <c r="AF28" s="121">
        <f t="shared" si="2"/>
        <v>0</v>
      </c>
      <c r="AG28" s="133"/>
      <c r="AH28" s="122"/>
      <c r="AI28" s="114" t="s">
        <v>38</v>
      </c>
    </row>
    <row r="29" spans="1:35" ht="15.75" customHeight="1">
      <c r="A29" s="139" t="s">
        <v>55</v>
      </c>
      <c r="B29" s="140"/>
      <c r="C29" s="125">
        <v>6070</v>
      </c>
      <c r="D29" s="126"/>
      <c r="E29" s="249" t="s">
        <v>241</v>
      </c>
      <c r="F29" s="128">
        <v>7330</v>
      </c>
      <c r="G29" s="251">
        <v>15300</v>
      </c>
      <c r="H29" s="252" t="s">
        <v>242</v>
      </c>
      <c r="I29" s="253"/>
      <c r="J29" s="253"/>
      <c r="K29" s="253"/>
      <c r="L29" s="254">
        <f t="shared" si="3"/>
        <v>0</v>
      </c>
      <c r="M29" s="255"/>
      <c r="N29" s="122"/>
      <c r="O29" s="114" t="s">
        <v>38</v>
      </c>
      <c r="P29" s="2"/>
      <c r="Q29" s="115"/>
      <c r="R29" s="19"/>
      <c r="S29" s="2"/>
      <c r="T29" s="2"/>
      <c r="U29" s="142" t="s">
        <v>65</v>
      </c>
      <c r="V29" s="141">
        <f>SUM(AA25:AA30)</f>
        <v>29320</v>
      </c>
      <c r="W29" s="125">
        <v>8072</v>
      </c>
      <c r="X29" s="126"/>
      <c r="Y29" s="249" t="s">
        <v>243</v>
      </c>
      <c r="Z29" s="128">
        <v>3850</v>
      </c>
      <c r="AA29" s="118">
        <v>5150</v>
      </c>
      <c r="AB29" s="272" t="s">
        <v>244</v>
      </c>
      <c r="AC29" s="273"/>
      <c r="AD29" s="273"/>
      <c r="AE29" s="274"/>
      <c r="AF29" s="121">
        <f t="shared" si="2"/>
        <v>0</v>
      </c>
      <c r="AG29" s="133"/>
      <c r="AH29" s="122"/>
      <c r="AI29" s="114" t="s">
        <v>38</v>
      </c>
    </row>
    <row r="30" spans="1:35" ht="15.75" customHeight="1">
      <c r="A30" s="139" t="s">
        <v>60</v>
      </c>
      <c r="B30" s="141">
        <f>SUM(F23:F32)</f>
        <v>37410</v>
      </c>
      <c r="C30" s="125">
        <v>6090</v>
      </c>
      <c r="D30" s="275"/>
      <c r="E30" s="249" t="s">
        <v>245</v>
      </c>
      <c r="F30" s="128">
        <v>2550</v>
      </c>
      <c r="G30" s="129">
        <v>5390</v>
      </c>
      <c r="H30" s="130" t="s">
        <v>246</v>
      </c>
      <c r="I30" s="131"/>
      <c r="J30" s="131"/>
      <c r="K30" s="131"/>
      <c r="L30" s="250">
        <f t="shared" si="3"/>
        <v>0</v>
      </c>
      <c r="M30" s="133"/>
      <c r="N30" s="122"/>
      <c r="O30" s="114" t="s">
        <v>38</v>
      </c>
      <c r="P30" s="2"/>
      <c r="Q30" s="115"/>
      <c r="R30" s="19"/>
      <c r="S30" s="2"/>
      <c r="T30" s="2"/>
      <c r="U30" s="144" t="s">
        <v>70</v>
      </c>
      <c r="V30" s="145">
        <f>SUM(V28:V29)</f>
        <v>52210</v>
      </c>
      <c r="W30" s="146">
        <v>8080</v>
      </c>
      <c r="X30" s="147"/>
      <c r="Y30" s="256" t="s">
        <v>247</v>
      </c>
      <c r="Z30" s="149">
        <v>3850</v>
      </c>
      <c r="AA30" s="180">
        <v>5230</v>
      </c>
      <c r="AB30" s="276" t="s">
        <v>248</v>
      </c>
      <c r="AC30" s="277"/>
      <c r="AD30" s="277"/>
      <c r="AE30" s="278"/>
      <c r="AF30" s="153">
        <f t="shared" si="2"/>
        <v>0</v>
      </c>
      <c r="AG30" s="154"/>
      <c r="AH30" s="172"/>
      <c r="AI30" s="114" t="s">
        <v>38</v>
      </c>
    </row>
    <row r="31" spans="1:35" ht="15.75" customHeight="1">
      <c r="A31" s="142" t="s">
        <v>65</v>
      </c>
      <c r="B31" s="141">
        <f>SUM(G23:G32)</f>
        <v>71840</v>
      </c>
      <c r="C31" s="125">
        <v>6100</v>
      </c>
      <c r="D31" s="275"/>
      <c r="E31" s="249" t="s">
        <v>249</v>
      </c>
      <c r="F31" s="128">
        <v>4140</v>
      </c>
      <c r="G31" s="129">
        <v>6300</v>
      </c>
      <c r="H31" s="130" t="s">
        <v>250</v>
      </c>
      <c r="I31" s="131"/>
      <c r="J31" s="131"/>
      <c r="K31" s="131"/>
      <c r="L31" s="250">
        <f t="shared" si="3"/>
        <v>0</v>
      </c>
      <c r="M31" s="133"/>
      <c r="N31" s="122"/>
      <c r="O31" s="114" t="s">
        <v>38</v>
      </c>
      <c r="P31" s="2"/>
      <c r="Q31" s="115"/>
      <c r="R31" s="19"/>
      <c r="S31" s="2"/>
      <c r="T31" s="2"/>
      <c r="U31" s="123" t="s">
        <v>251</v>
      </c>
      <c r="V31" s="264"/>
      <c r="W31" s="160">
        <v>8090</v>
      </c>
      <c r="X31" s="161"/>
      <c r="Y31" s="243" t="s">
        <v>252</v>
      </c>
      <c r="Z31" s="106">
        <v>3740</v>
      </c>
      <c r="AA31" s="162">
        <v>2520</v>
      </c>
      <c r="AB31" s="163" t="s">
        <v>253</v>
      </c>
      <c r="AC31" s="164"/>
      <c r="AD31" s="164"/>
      <c r="AE31" s="164"/>
      <c r="AF31" s="165">
        <f t="shared" si="2"/>
        <v>0</v>
      </c>
      <c r="AG31" s="166"/>
      <c r="AH31" s="113"/>
      <c r="AI31" s="114" t="s">
        <v>38</v>
      </c>
    </row>
    <row r="32" spans="1:35" ht="15.75" customHeight="1" thickBot="1">
      <c r="A32" s="183" t="s">
        <v>70</v>
      </c>
      <c r="B32" s="184">
        <f>SUM(B30:B31)</f>
        <v>109250</v>
      </c>
      <c r="C32" s="185">
        <v>6110</v>
      </c>
      <c r="D32" s="279"/>
      <c r="E32" s="280" t="s">
        <v>254</v>
      </c>
      <c r="F32" s="188">
        <v>2430</v>
      </c>
      <c r="G32" s="197">
        <v>2650</v>
      </c>
      <c r="H32" s="198" t="s">
        <v>255</v>
      </c>
      <c r="I32" s="199"/>
      <c r="J32" s="199"/>
      <c r="K32" s="199"/>
      <c r="L32" s="281">
        <f t="shared" si="3"/>
        <v>0</v>
      </c>
      <c r="M32" s="193"/>
      <c r="N32" s="194"/>
      <c r="O32" s="114" t="s">
        <v>38</v>
      </c>
      <c r="P32" s="2"/>
      <c r="Q32" s="115"/>
      <c r="R32" s="19"/>
      <c r="S32" s="2"/>
      <c r="T32" s="2"/>
      <c r="U32" s="139" t="s">
        <v>60</v>
      </c>
      <c r="V32" s="141">
        <f>SUM(Z31:Z34)</f>
        <v>11100</v>
      </c>
      <c r="W32" s="125">
        <v>8100</v>
      </c>
      <c r="X32" s="126"/>
      <c r="Y32" s="249" t="s">
        <v>256</v>
      </c>
      <c r="Z32" s="128">
        <v>2930</v>
      </c>
      <c r="AA32" s="118">
        <v>3300</v>
      </c>
      <c r="AB32" s="119" t="s">
        <v>257</v>
      </c>
      <c r="AC32" s="120"/>
      <c r="AD32" s="120"/>
      <c r="AE32" s="120"/>
      <c r="AF32" s="121">
        <f t="shared" si="2"/>
        <v>0</v>
      </c>
      <c r="AG32" s="133"/>
      <c r="AH32" s="122"/>
      <c r="AI32" s="114" t="s">
        <v>38</v>
      </c>
    </row>
    <row r="33" spans="1:35" ht="15.75" customHeight="1">
      <c r="A33" s="282"/>
      <c r="B33" s="283"/>
      <c r="C33" s="284"/>
      <c r="D33" s="284"/>
      <c r="E33" s="80"/>
      <c r="F33" s="285"/>
      <c r="G33" s="195"/>
      <c r="H33" s="115"/>
      <c r="I33" s="115"/>
      <c r="J33" s="115"/>
      <c r="K33" s="115"/>
      <c r="L33" s="15"/>
      <c r="M33" s="15"/>
      <c r="N33" s="115"/>
      <c r="O33" s="2"/>
      <c r="P33" s="2"/>
      <c r="Q33" s="115"/>
      <c r="R33" s="19"/>
      <c r="S33" s="2"/>
      <c r="T33" s="2"/>
      <c r="U33" s="142" t="s">
        <v>65</v>
      </c>
      <c r="V33" s="141">
        <f>SUM(AA31:AA34)</f>
        <v>11130</v>
      </c>
      <c r="W33" s="125">
        <v>8110</v>
      </c>
      <c r="X33" s="126"/>
      <c r="Y33" s="249" t="s">
        <v>258</v>
      </c>
      <c r="Z33" s="128">
        <v>1170</v>
      </c>
      <c r="AA33" s="118">
        <v>1100</v>
      </c>
      <c r="AB33" s="263" t="s">
        <v>259</v>
      </c>
      <c r="AC33" s="120"/>
      <c r="AD33" s="120"/>
      <c r="AE33" s="120"/>
      <c r="AF33" s="121">
        <f t="shared" si="2"/>
        <v>0</v>
      </c>
      <c r="AG33" s="133"/>
      <c r="AH33" s="122"/>
      <c r="AI33" s="114" t="s">
        <v>38</v>
      </c>
    </row>
    <row r="34" spans="1:35" ht="15.75" customHeight="1" thickBot="1">
      <c r="A34" s="2"/>
      <c r="B34" s="2"/>
      <c r="C34" s="2"/>
      <c r="D34" s="2"/>
      <c r="E34" s="2"/>
      <c r="F34" s="2"/>
      <c r="G34" s="2"/>
      <c r="H34" s="2"/>
      <c r="I34" s="2"/>
      <c r="J34" s="2"/>
      <c r="K34" s="2"/>
      <c r="L34" s="2"/>
      <c r="M34" s="2"/>
      <c r="N34" s="2"/>
      <c r="O34" s="2"/>
      <c r="P34" s="2"/>
      <c r="Q34" s="115"/>
      <c r="R34" s="19"/>
      <c r="S34" s="2"/>
      <c r="T34" s="2"/>
      <c r="U34" s="183" t="s">
        <v>70</v>
      </c>
      <c r="V34" s="184">
        <f>SUM(V32:V33)</f>
        <v>22230</v>
      </c>
      <c r="W34" s="185">
        <v>8120</v>
      </c>
      <c r="X34" s="186"/>
      <c r="Y34" s="280" t="s">
        <v>260</v>
      </c>
      <c r="Z34" s="188">
        <v>3260</v>
      </c>
      <c r="AA34" s="189">
        <v>4210</v>
      </c>
      <c r="AB34" s="198" t="s">
        <v>261</v>
      </c>
      <c r="AC34" s="191"/>
      <c r="AD34" s="191"/>
      <c r="AE34" s="191"/>
      <c r="AF34" s="192">
        <f t="shared" si="2"/>
        <v>0</v>
      </c>
      <c r="AG34" s="193"/>
      <c r="AH34" s="194"/>
      <c r="AI34" s="114" t="s">
        <v>38</v>
      </c>
    </row>
    <row r="35" spans="1:35" ht="15.75" customHeight="1">
      <c r="A35" s="2"/>
      <c r="B35" s="2"/>
      <c r="C35" s="2"/>
      <c r="D35" s="2"/>
      <c r="E35" s="2"/>
      <c r="F35" s="2"/>
      <c r="G35" s="2"/>
      <c r="H35" s="2"/>
      <c r="I35" s="2"/>
      <c r="J35" s="2"/>
      <c r="K35" s="2"/>
      <c r="L35" s="2"/>
      <c r="M35" s="2"/>
      <c r="N35" s="2"/>
      <c r="O35" s="2"/>
      <c r="P35" s="2"/>
      <c r="Q35" s="2"/>
      <c r="R35" s="2"/>
      <c r="S35" s="2"/>
      <c r="T35" s="2"/>
      <c r="U35" s="2" t="s">
        <v>262</v>
      </c>
      <c r="V35" s="2"/>
      <c r="W35" s="2"/>
      <c r="X35" s="2"/>
      <c r="Y35" s="2"/>
      <c r="Z35" s="2"/>
      <c r="AA35" s="2"/>
      <c r="AB35" s="2"/>
      <c r="AC35" s="2"/>
      <c r="AD35" s="2"/>
      <c r="AE35" s="2"/>
      <c r="AF35" s="2"/>
      <c r="AG35" s="2"/>
      <c r="AH35" s="2"/>
      <c r="AI35" s="2"/>
    </row>
    <row r="36" spans="1:35" ht="15.75" customHeight="1">
      <c r="A36" s="1"/>
      <c r="B36" s="2"/>
      <c r="C36" s="1"/>
      <c r="D36" s="1"/>
      <c r="E36" s="1"/>
      <c r="F36" s="2"/>
      <c r="G36" s="2"/>
      <c r="H36" s="2"/>
      <c r="I36" s="2"/>
      <c r="J36" s="2"/>
      <c r="K36" s="2"/>
      <c r="L36" s="2"/>
      <c r="M36" s="2"/>
      <c r="N36" s="2"/>
      <c r="O36" s="2"/>
      <c r="P36" s="2"/>
      <c r="Q36" s="2"/>
      <c r="R36" s="2"/>
      <c r="S36" s="2"/>
      <c r="T36" s="2"/>
      <c r="U36" s="2"/>
      <c r="V36" s="2"/>
      <c r="X36" s="2"/>
      <c r="Y36" s="2"/>
      <c r="Z36" s="2"/>
      <c r="AA36" s="2"/>
      <c r="AB36" s="2"/>
      <c r="AC36" s="2"/>
      <c r="AD36" s="2"/>
      <c r="AE36" s="2"/>
      <c r="AF36" s="2"/>
      <c r="AG36" s="2"/>
      <c r="AH36" s="2"/>
      <c r="AI36" s="2"/>
    </row>
    <row r="37" spans="1:35" ht="18">
      <c r="A37" s="203"/>
      <c r="B37"/>
      <c r="C37"/>
      <c r="D37" s="203"/>
      <c r="E37" s="204"/>
      <c r="F37" s="204"/>
      <c r="G37" s="204"/>
      <c r="H37" s="204"/>
      <c r="I37" s="204"/>
      <c r="J37" s="204"/>
      <c r="K37" s="204"/>
      <c r="L37" s="204"/>
      <c r="M37" s="204"/>
      <c r="N37" s="204"/>
      <c r="O37" s="204"/>
      <c r="P37" s="204"/>
      <c r="Q37"/>
      <c r="R37" s="205"/>
      <c r="S37"/>
      <c r="X37" s="1"/>
      <c r="Y37" s="1"/>
      <c r="Z37" s="2"/>
      <c r="AA37" s="19"/>
      <c r="AB37" s="2"/>
      <c r="AC37" s="2"/>
      <c r="AD37" s="80"/>
      <c r="AE37" s="202"/>
      <c r="AF37" s="2"/>
      <c r="AG37" s="2"/>
      <c r="AH37" s="2"/>
      <c r="AI37" s="2"/>
    </row>
    <row r="38" spans="1:35" ht="3" hidden="1" customHeight="1">
      <c r="A38" s="158"/>
      <c r="B38" s="80"/>
      <c r="C38" s="1"/>
      <c r="D38" s="1"/>
      <c r="E38" s="1"/>
      <c r="F38" s="1"/>
      <c r="G38" s="1"/>
      <c r="H38" s="1"/>
      <c r="I38" s="1"/>
      <c r="J38" s="1"/>
      <c r="K38" s="1"/>
      <c r="L38" s="1"/>
      <c r="M38" s="2"/>
      <c r="N38" s="2"/>
      <c r="O38" s="2"/>
      <c r="P38" s="2"/>
      <c r="Q38" s="2"/>
      <c r="R38" s="2"/>
      <c r="S38" s="2"/>
      <c r="T38" s="2"/>
      <c r="U38" s="2"/>
      <c r="V38" s="2"/>
      <c r="X38" s="2"/>
      <c r="Y38" s="2"/>
      <c r="Z38" s="2"/>
      <c r="AA38" s="2"/>
      <c r="AB38" s="2"/>
      <c r="AC38" s="2"/>
      <c r="AD38" s="80"/>
      <c r="AE38" s="80"/>
      <c r="AF38" s="202"/>
      <c r="AG38" s="202"/>
      <c r="AH38" s="80"/>
      <c r="AI38" s="2"/>
    </row>
    <row r="39" spans="1:35" ht="3" hidden="1" customHeight="1">
      <c r="A39" s="158"/>
      <c r="B39" s="80"/>
      <c r="C39" s="2"/>
      <c r="D39" s="2"/>
      <c r="E39" s="2"/>
      <c r="F39" s="2"/>
      <c r="G39" s="2"/>
      <c r="H39" s="2"/>
      <c r="I39" s="19"/>
      <c r="J39" s="2"/>
      <c r="K39" s="2"/>
      <c r="L39" s="2"/>
      <c r="M39" s="2"/>
      <c r="N39" s="2"/>
      <c r="O39" s="2"/>
      <c r="P39" s="2"/>
      <c r="Q39" s="2"/>
      <c r="R39" s="2"/>
      <c r="S39" s="2"/>
      <c r="T39" s="2"/>
      <c r="U39" s="2"/>
      <c r="V39" s="2"/>
      <c r="X39" s="2"/>
      <c r="Y39" s="2"/>
      <c r="Z39" s="2"/>
      <c r="AA39" s="2"/>
      <c r="AB39" s="2"/>
      <c r="AC39" s="2"/>
      <c r="AD39" s="80"/>
      <c r="AE39" s="80"/>
      <c r="AF39" s="202"/>
      <c r="AG39" s="202"/>
      <c r="AH39" s="80"/>
      <c r="AI39" s="2"/>
    </row>
    <row r="40" spans="1:35" ht="15.75" hidden="1" customHeight="1">
      <c r="B40" s="80"/>
      <c r="C40" s="1"/>
      <c r="D40" s="1"/>
      <c r="E40" s="1"/>
      <c r="F40" s="1"/>
      <c r="G40" s="1"/>
      <c r="H40" s="1"/>
      <c r="I40" s="1"/>
      <c r="J40" s="1"/>
      <c r="K40" s="1"/>
      <c r="L40" s="1"/>
      <c r="M40" s="2"/>
      <c r="N40" s="2"/>
      <c r="O40" s="2"/>
      <c r="P40" s="2"/>
      <c r="Q40" s="2"/>
      <c r="R40" s="2"/>
      <c r="S40" s="2"/>
      <c r="T40" s="2"/>
      <c r="U40" s="2"/>
      <c r="V40" s="2"/>
      <c r="X40" s="2"/>
      <c r="Y40" s="2"/>
      <c r="Z40" s="2"/>
      <c r="AA40" s="2"/>
      <c r="AB40" s="2"/>
      <c r="AC40" s="2"/>
      <c r="AD40" s="2"/>
      <c r="AE40" s="2"/>
      <c r="AF40" s="2"/>
      <c r="AG40" s="2"/>
      <c r="AH40" s="2"/>
      <c r="AI40" s="2"/>
    </row>
    <row r="41" spans="1:35" ht="15.75" customHeight="1">
      <c r="A41" s="158" t="s">
        <v>146</v>
      </c>
      <c r="B41" s="80"/>
      <c r="C41" s="2"/>
      <c r="D41" s="2"/>
      <c r="E41" s="2"/>
      <c r="F41" s="2"/>
      <c r="G41" s="2"/>
      <c r="H41" s="2"/>
      <c r="I41" s="19"/>
      <c r="J41" s="2"/>
      <c r="K41" s="2"/>
      <c r="L41" s="2"/>
      <c r="M41" s="2"/>
      <c r="N41" s="2"/>
      <c r="Z41" s="2"/>
      <c r="AA41" s="2"/>
      <c r="AB41" s="2"/>
      <c r="AC41" s="2"/>
      <c r="AD41" s="2"/>
      <c r="AE41" s="2"/>
      <c r="AF41" s="2"/>
      <c r="AG41" s="2"/>
      <c r="AH41" s="2"/>
      <c r="AI41" s="2"/>
    </row>
    <row r="42" spans="1:35" ht="15.75" customHeight="1">
      <c r="A42" s="158" t="s">
        <v>263</v>
      </c>
      <c r="B42" s="1"/>
      <c r="C42" s="80"/>
      <c r="D42" s="80"/>
      <c r="E42" s="80"/>
      <c r="F42" s="286"/>
      <c r="G42" s="115"/>
      <c r="H42" s="115"/>
      <c r="I42" s="19"/>
      <c r="J42" s="1"/>
      <c r="K42" s="1"/>
      <c r="L42" s="80"/>
      <c r="M42" s="2"/>
      <c r="N42" s="2"/>
      <c r="O42" s="2"/>
      <c r="P42" s="2"/>
      <c r="Q42" s="2"/>
      <c r="R42" s="2"/>
      <c r="S42" s="2"/>
      <c r="T42" s="2"/>
      <c r="U42" s="2"/>
      <c r="V42" s="2"/>
      <c r="AI42" s="1"/>
    </row>
    <row r="43" spans="1:35" ht="15.75" customHeight="1">
      <c r="A43" s="158" t="s">
        <v>148</v>
      </c>
      <c r="B43" s="80"/>
      <c r="C43" s="80"/>
      <c r="D43" s="80"/>
      <c r="E43" s="80"/>
      <c r="F43" s="286"/>
      <c r="G43" s="115"/>
      <c r="H43" s="115"/>
      <c r="I43" s="15"/>
      <c r="J43" s="15"/>
      <c r="K43" s="15"/>
      <c r="L43" s="15"/>
      <c r="M43" s="2"/>
      <c r="N43" s="2"/>
      <c r="O43" s="2"/>
      <c r="P43" s="2"/>
      <c r="Q43" s="2"/>
      <c r="R43" s="2"/>
      <c r="S43" s="2"/>
      <c r="T43" s="2"/>
      <c r="U43" s="2"/>
      <c r="V43" s="2"/>
      <c r="AI43" s="1"/>
    </row>
    <row r="44" spans="1:35" ht="15.75" customHeight="1">
      <c r="A44" s="158" t="s">
        <v>264</v>
      </c>
      <c r="B44" s="80"/>
      <c r="C44" s="80"/>
      <c r="D44" s="80"/>
      <c r="E44" s="80"/>
      <c r="F44" s="286"/>
      <c r="G44" s="115"/>
      <c r="H44" s="115"/>
      <c r="I44" s="19"/>
      <c r="J44" s="1"/>
      <c r="K44" s="1"/>
      <c r="L44" s="80"/>
      <c r="M44" s="2"/>
      <c r="N44" s="2"/>
      <c r="O44" s="2"/>
      <c r="P44" s="2"/>
      <c r="Q44" s="2"/>
      <c r="R44" s="2"/>
      <c r="S44" s="2"/>
      <c r="T44" s="2"/>
      <c r="U44" s="2"/>
      <c r="V44" s="2"/>
      <c r="X44" s="207" t="s">
        <v>265</v>
      </c>
      <c r="Y44" s="287"/>
      <c r="Z44" s="288"/>
      <c r="AA44" s="289">
        <f>SUM(B15,B20,B30,V18,V22,V28,V32)</f>
        <v>171670</v>
      </c>
      <c r="AB44" s="290"/>
      <c r="AC44" s="290"/>
      <c r="AD44" s="291"/>
      <c r="AE44" s="292"/>
      <c r="AF44" s="293" t="s">
        <v>266</v>
      </c>
      <c r="AG44" s="208"/>
      <c r="AH44" s="294">
        <f>SUM('1-A.札幌市 【dDe】'!AH44,AA44)</f>
        <v>342230</v>
      </c>
      <c r="AI44" s="1"/>
    </row>
    <row r="45" spans="1:35" ht="15.75" customHeight="1">
      <c r="A45" s="158" t="s">
        <v>151</v>
      </c>
      <c r="B45" s="1"/>
      <c r="C45" s="80"/>
      <c r="D45" s="80"/>
      <c r="E45" s="80"/>
      <c r="F45" s="286"/>
      <c r="G45" s="115"/>
      <c r="H45" s="115"/>
      <c r="I45" s="19"/>
      <c r="J45" s="1"/>
      <c r="K45" s="1"/>
      <c r="L45" s="80"/>
      <c r="M45" s="2"/>
      <c r="N45" s="2"/>
      <c r="O45" s="2"/>
      <c r="P45" s="2"/>
      <c r="Q45" s="2"/>
      <c r="R45" s="2"/>
      <c r="S45" s="2"/>
      <c r="T45" s="2"/>
      <c r="U45" s="2"/>
      <c r="V45" s="2"/>
      <c r="X45" s="211" t="s">
        <v>267</v>
      </c>
      <c r="Y45" s="295"/>
      <c r="Z45" s="296"/>
      <c r="AA45" s="297">
        <f>SUM(B16,B21,B31,V19,V23,V29,V33)</f>
        <v>268950</v>
      </c>
      <c r="AB45" s="298"/>
      <c r="AC45" s="298"/>
      <c r="AD45" s="298"/>
      <c r="AE45" s="299"/>
      <c r="AF45" s="300" t="s">
        <v>268</v>
      </c>
      <c r="AG45" s="212"/>
      <c r="AH45" s="297">
        <f>SUM('1-A.札幌市 【dDe】'!AH45,AA45)</f>
        <v>539980</v>
      </c>
      <c r="AI45" s="1"/>
    </row>
    <row r="46" spans="1:35" ht="15.75" customHeight="1">
      <c r="A46" s="158" t="s">
        <v>153</v>
      </c>
      <c r="B46" s="1"/>
      <c r="C46" s="2"/>
      <c r="D46" s="2"/>
      <c r="E46" s="80"/>
      <c r="F46" s="2"/>
      <c r="G46" s="2"/>
      <c r="H46" s="2"/>
      <c r="I46" s="19"/>
      <c r="J46" s="2"/>
      <c r="K46" s="2"/>
      <c r="L46" s="2"/>
      <c r="M46" s="2"/>
      <c r="N46" s="2"/>
      <c r="O46" s="2"/>
      <c r="P46" s="2"/>
      <c r="Q46" s="2"/>
      <c r="R46" s="2"/>
      <c r="S46" s="2"/>
      <c r="T46" s="2"/>
      <c r="U46" s="2"/>
      <c r="V46" s="2"/>
      <c r="X46" s="214"/>
      <c r="Y46" s="301"/>
      <c r="Z46" s="302"/>
      <c r="AA46" s="216"/>
      <c r="AB46" s="298"/>
      <c r="AC46" s="298"/>
      <c r="AD46" s="298"/>
      <c r="AE46" s="299"/>
      <c r="AF46" s="303" t="s">
        <v>269</v>
      </c>
      <c r="AG46" s="215"/>
      <c r="AH46" s="216">
        <f>SUM(AH44:AH45)</f>
        <v>882210</v>
      </c>
      <c r="AI46" s="1"/>
    </row>
    <row r="47" spans="1:35" ht="15.75" customHeight="1">
      <c r="A47" s="158" t="s">
        <v>155</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51" spans="9:17" ht="12" customHeight="1">
      <c r="O51" s="179"/>
      <c r="P51" s="179"/>
      <c r="Q51" s="179"/>
    </row>
    <row r="52" spans="9:17" ht="12" customHeight="1">
      <c r="O52" s="179"/>
      <c r="P52" s="179"/>
      <c r="Q52" s="179"/>
    </row>
    <row r="53" spans="9:17" ht="12" customHeight="1">
      <c r="O53" s="179"/>
      <c r="P53" s="179"/>
      <c r="Q53" s="179"/>
    </row>
    <row r="56" spans="9:17" ht="12" customHeight="1">
      <c r="I56" s="179"/>
    </row>
  </sheetData>
  <sheetProtection algorithmName="SHA-512" hashValue="6CuRxVoONLtJWtjhdWe2VjyltMD4iuXMtEfNSDr4rfgD3BTDdtoSujTIdFdGxVtKbt/2JI0G7CvL2jo/Lr7QEg==" saltValue="rEcLaFUMtYXx4gNc4uLHqg==" spinCount="100000" sheet="1" scenarios="1" formatCells="0" autoFilter="0"/>
  <mergeCells count="94">
    <mergeCell ref="W34:X34"/>
    <mergeCell ref="AB44:AC44"/>
    <mergeCell ref="C31:D31"/>
    <mergeCell ref="U31:V31"/>
    <mergeCell ref="W31:X31"/>
    <mergeCell ref="C32:D32"/>
    <mergeCell ref="W32:X32"/>
    <mergeCell ref="W33:X33"/>
    <mergeCell ref="C28:D28"/>
    <mergeCell ref="W28:X28"/>
    <mergeCell ref="C29:D29"/>
    <mergeCell ref="W29:X29"/>
    <mergeCell ref="C30:D30"/>
    <mergeCell ref="W30:X30"/>
    <mergeCell ref="W25:X25"/>
    <mergeCell ref="C26:D26"/>
    <mergeCell ref="F26:N26"/>
    <mergeCell ref="U26:V26"/>
    <mergeCell ref="W26:X26"/>
    <mergeCell ref="C27:D27"/>
    <mergeCell ref="W27:X27"/>
    <mergeCell ref="C22:D22"/>
    <mergeCell ref="W22:X22"/>
    <mergeCell ref="A23:B28"/>
    <mergeCell ref="C23:D23"/>
    <mergeCell ref="W23:X23"/>
    <mergeCell ref="C24:D24"/>
    <mergeCell ref="W24:X24"/>
    <mergeCell ref="C25:D25"/>
    <mergeCell ref="F25:N25"/>
    <mergeCell ref="U25:V25"/>
    <mergeCell ref="C19:D19"/>
    <mergeCell ref="W19:X19"/>
    <mergeCell ref="C20:D20"/>
    <mergeCell ref="W20:X20"/>
    <mergeCell ref="C21:D21"/>
    <mergeCell ref="U21:V21"/>
    <mergeCell ref="W21:X21"/>
    <mergeCell ref="C17:D17"/>
    <mergeCell ref="W17:X17"/>
    <mergeCell ref="Z17:AH17"/>
    <mergeCell ref="A18:B18"/>
    <mergeCell ref="C18:D18"/>
    <mergeCell ref="W18:X18"/>
    <mergeCell ref="Z18:AH18"/>
    <mergeCell ref="C14:D14"/>
    <mergeCell ref="W14:X14"/>
    <mergeCell ref="C15:D15"/>
    <mergeCell ref="W15:X15"/>
    <mergeCell ref="C16:D16"/>
    <mergeCell ref="W16:X16"/>
    <mergeCell ref="A11:B11"/>
    <mergeCell ref="C11:D11"/>
    <mergeCell ref="U11:V11"/>
    <mergeCell ref="W11:X11"/>
    <mergeCell ref="A12:B13"/>
    <mergeCell ref="C12:D12"/>
    <mergeCell ref="U12:V16"/>
    <mergeCell ref="W12:X12"/>
    <mergeCell ref="C13:D13"/>
    <mergeCell ref="W13:X13"/>
    <mergeCell ref="AA7:AH7"/>
    <mergeCell ref="O9:T9"/>
    <mergeCell ref="U9:V9"/>
    <mergeCell ref="A10:B10"/>
    <mergeCell ref="C10:D10"/>
    <mergeCell ref="U10:V10"/>
    <mergeCell ref="W10:X10"/>
    <mergeCell ref="A7:C7"/>
    <mergeCell ref="D7:F7"/>
    <mergeCell ref="G7:L7"/>
    <mergeCell ref="M7:N7"/>
    <mergeCell ref="O7:V7"/>
    <mergeCell ref="X7:Z7"/>
    <mergeCell ref="D6:F6"/>
    <mergeCell ref="G6:L6"/>
    <mergeCell ref="M6:N6"/>
    <mergeCell ref="O6:V6"/>
    <mergeCell ref="X6:Z6"/>
    <mergeCell ref="AA6:AH6"/>
    <mergeCell ref="X4:Z4"/>
    <mergeCell ref="AD4:AG4"/>
    <mergeCell ref="A5:C5"/>
    <mergeCell ref="D5:F5"/>
    <mergeCell ref="G5:T5"/>
    <mergeCell ref="U5:W5"/>
    <mergeCell ref="X5:Z5"/>
    <mergeCell ref="AD5:AG5"/>
    <mergeCell ref="A2:B2"/>
    <mergeCell ref="C2:G2"/>
    <mergeCell ref="L2:M2"/>
    <mergeCell ref="D4:F4"/>
    <mergeCell ref="G4:T4"/>
    <mergeCell ref="U4:W4"/>
  </mergeCells>
  <phoneticPr fontId="3"/>
  <conditionalFormatting sqref="O11:O32">
    <cfRule type="expression" dxfId="1" priority="2" stopIfTrue="1">
      <formula>$N11/$G11&gt;$M11/$F11</formula>
    </cfRule>
  </conditionalFormatting>
  <conditionalFormatting sqref="AI11:AI34">
    <cfRule type="expression" dxfId="0" priority="1" stopIfTrue="1">
      <formula>$AH11/$AA11&gt;$AG11/$Z11</formula>
    </cfRule>
  </conditionalFormatting>
  <dataValidations count="48">
    <dataValidation allowBlank="1" showInputMessage="1" showErrorMessage="1" promptTitle="配布要項" prompt="毎月3回_x000a_道新読者：木朝刊_x000a_未購読者：木～金　_x000a_詳細は申込書下部配布要項もしくは実施カレンダーをご覧ください" sqref="D5:F5" xr:uid="{EF6116BD-0D9D-4F29-9CFF-6A11BA1789BD}"/>
    <dataValidation allowBlank="1" showInputMessage="1" showErrorMessage="1" prompt="きたひろしま" sqref="Y31" xr:uid="{EE14F947-B8FC-41F4-92BE-884BB09764B7}"/>
    <dataValidation allowBlank="1" showInputMessage="1" showErrorMessage="1" prompt="ひろしま" sqref="Y32" xr:uid="{E2D83365-56FF-4E9C-BDED-BE6E1EB571C2}"/>
    <dataValidation allowBlank="1" showInputMessage="1" showErrorMessage="1" prompt="にしのさと" sqref="Y33" xr:uid="{698D5676-960E-4BC8-A7CC-DE3C06322107}"/>
    <dataValidation allowBlank="1" showInputMessage="1" showErrorMessage="1" prompt="おおまがり" sqref="Y34" xr:uid="{343534A0-B6C0-4EFD-828C-97F17210F808}"/>
    <dataValidation allowBlank="1" showInputMessage="1" showErrorMessage="1" prompt="ほろきた" sqref="Y11" xr:uid="{EEF416CE-E13A-454D-BE03-C39B92FDFB8F}"/>
    <dataValidation allowBlank="1" showInputMessage="1" showErrorMessage="1" prompt="あさぶ" sqref="Y12" xr:uid="{CB592EF4-94DC-47AB-8512-5EC66F4E533B}"/>
    <dataValidation allowBlank="1" showInputMessage="1" showErrorMessage="1" prompt="しんかわ" sqref="Y13" xr:uid="{ABFD526F-8611-431E-8A23-C388791C6B35}"/>
    <dataValidation allowBlank="1" showInputMessage="1" showErrorMessage="1" prompt="しんことにほくぶ" sqref="Y14" xr:uid="{A2F48458-8883-491F-8B21-F3A1BC982F95}"/>
    <dataValidation allowBlank="1" showInputMessage="1" showErrorMessage="1" prompt="しんことにせいぶ" sqref="Y15" xr:uid="{3F6089DB-B014-4AC4-9BEE-9A51B437B128}"/>
    <dataValidation allowBlank="1" showInputMessage="1" showErrorMessage="1" prompt="とんでん" sqref="Y16" xr:uid="{CD73951E-8407-4808-8B60-617F631BD0C4}"/>
    <dataValidation allowBlank="1" showInputMessage="1" showErrorMessage="1" prompt="とんでんきた" sqref="Y17" xr:uid="{0331092D-5095-4F03-9677-7AB53AE913E7}"/>
    <dataValidation allowBlank="1" showInputMessage="1" showErrorMessage="1" prompt="たいへい" sqref="Y18" xr:uid="{795F6040-F2EE-4404-B1B2-1C795B15722D}"/>
    <dataValidation allowBlank="1" showInputMessage="1" showErrorMessage="1" prompt="しのろ" sqref="Y19" xr:uid="{C01EDE94-D63F-4D34-9E11-5EA466EE2276}"/>
    <dataValidation allowBlank="1" showInputMessage="1" showErrorMessage="1" prompt="あいのさと" sqref="Y20" xr:uid="{7673D791-BE74-4D10-95BE-706E0B776426}"/>
    <dataValidation allowBlank="1" showInputMessage="1" showErrorMessage="1" prompt="はなかわひがし" sqref="Y21" xr:uid="{DFF5758B-33ED-4782-A312-AEFA1BCB06F1}"/>
    <dataValidation allowBlank="1" showInputMessage="1" showErrorMessage="1" prompt="はなかわきた" sqref="Y22" xr:uid="{E2ADDF98-632D-4A52-AD31-119CF37D5220}"/>
    <dataValidation allowBlank="1" showInputMessage="1" showErrorMessage="1" prompt="はなかわみなみ" sqref="Y23" xr:uid="{58B5A369-563E-43D3-B9A0-121F91691410}"/>
    <dataValidation allowBlank="1" showInputMessage="1" showErrorMessage="1" prompt="いしかり" sqref="Y24" xr:uid="{C18ADDB7-9176-4A66-80FB-9851F2E27A6E}"/>
    <dataValidation allowBlank="1" showInputMessage="1" showErrorMessage="1" prompt="さかえまちちゅうおう" sqref="E30" xr:uid="{AD45A5E8-B2EA-4F62-AF07-404794E9DB5B}"/>
    <dataValidation allowBlank="1" showInputMessage="1" showErrorMessage="1" prompt="さかえまちひがし" sqref="E31" xr:uid="{A7DA984B-8FD4-462A-83FC-C13C8B247965}"/>
    <dataValidation allowBlank="1" showInputMessage="1" showErrorMessage="1" prompt="おかだま" sqref="E32" xr:uid="{4F0C828C-27A9-4EED-BACC-D2234EADC50B}"/>
    <dataValidation allowBlank="1" showInputMessage="1" showErrorMessage="1" prompt="さっぽろてつほく" sqref="E29" xr:uid="{9D3296D9-F881-4567-B757-E30A6B12D6B4}"/>
    <dataValidation allowBlank="1" showInputMessage="1" showErrorMessage="1" prompt="きくすい" sqref="E11" xr:uid="{652B36C5-C10D-4495-989D-54810BC97C08}"/>
    <dataValidation allowBlank="1" showInputMessage="1" showErrorMessage="1" prompt="きくすいもとまち" sqref="E12" xr:uid="{DE744CB4-DE2C-4D38-88F0-C4CF87206954}"/>
    <dataValidation allowBlank="1" showInputMessage="1" showErrorMessage="1" prompt="ひがしさっぽろ" sqref="E13" xr:uid="{A660B2FD-A5C6-4394-9659-8444F5F717E4}"/>
    <dataValidation allowBlank="1" showInputMessage="1" showErrorMessage="1" prompt="しろいし" sqref="E14" xr:uid="{8614F2FB-A315-46F1-8AA2-C9096629357F}"/>
    <dataValidation allowBlank="1" showInputMessage="1" showErrorMessage="1" prompt="きたごう" sqref="E15" xr:uid="{88667FF9-8C1A-4350-9DBC-BB083DE3552E}"/>
    <dataValidation allowBlank="1" showInputMessage="1" showErrorMessage="1" prompt="きたしろいし" sqref="E16" xr:uid="{FD736288-7B2A-4498-BA0D-8432AA1B62E4}"/>
    <dataValidation allowBlank="1" showInputMessage="1" showErrorMessage="1" prompt="ひがししろいし" sqref="E17" xr:uid="{4F0D991B-8190-4460-B17B-2754DB32CA9B}"/>
    <dataValidation allowBlank="1" showInputMessage="1" showErrorMessage="1" prompt="あおばちゅうおう" sqref="E18" xr:uid="{72C0DE96-170F-4B7D-9059-BD44FC8C0450}"/>
    <dataValidation allowBlank="1" showInputMessage="1" showErrorMessage="1" prompt="もみじだい" sqref="E19" xr:uid="{1C297E81-F638-492F-9AA4-7881690FD796}"/>
    <dataValidation allowBlank="1" showInputMessage="1" showErrorMessage="1" prompt="あつべつちゅうおう" sqref="E20" xr:uid="{3BFDB5B0-2493-411C-9372-3B852100CB30}"/>
    <dataValidation allowBlank="1" showInputMessage="1" showErrorMessage="1" prompt="あつべつきた" sqref="E21" xr:uid="{9B322CD6-0230-4320-BAF3-583ED50A0983}"/>
    <dataValidation allowBlank="1" showInputMessage="1" showErrorMessage="1" prompt="かみのっぽろ" sqref="E22" xr:uid="{CCF9AD6C-AD9B-4CE2-A2BF-DB79F0990384}"/>
    <dataValidation allowBlank="1" showInputMessage="1" showErrorMessage="1" prompt="さつなえ" sqref="E23" xr:uid="{282A42C3-8F17-4879-9274-186CFCAC9B32}"/>
    <dataValidation allowBlank="1" showInputMessage="1" showErrorMessage="1" prompt="なえぼ" sqref="E24" xr:uid="{051BAC60-27AA-45DF-8A42-9B54ACE0D4AE}"/>
    <dataValidation allowBlank="1" showInputMessage="1" showErrorMessage="1" prompt="ふしこ" sqref="E25" xr:uid="{7E21A4B8-D656-46D7-A7F7-4CB508E64398}"/>
    <dataValidation allowBlank="1" showInputMessage="1" showErrorMessage="1" prompt="ほくえい" sqref="E26" xr:uid="{A31BD948-31BF-462D-A83B-9AD7736656A8}"/>
    <dataValidation allowBlank="1" showInputMessage="1" showErrorMessage="1" prompt="しんどう" sqref="E27" xr:uid="{B36C999E-E2E8-491F-BB10-18A1C05FB4FA}"/>
    <dataValidation allowBlank="1" showInputMessage="1" showErrorMessage="1" prompt="こうせい" sqref="E28" xr:uid="{11046FBA-2734-46F8-B6DE-9282FA367AB6}"/>
    <dataValidation allowBlank="1" showInputMessage="1" showErrorMessage="1" prompt="おおあさ" sqref="Y25" xr:uid="{951514E3-5401-4174-A263-5C1BA414C0F1}"/>
    <dataValidation allowBlank="1" showInputMessage="1" showErrorMessage="1" prompt="のっぽろ" sqref="Y26" xr:uid="{B8F83209-B5EC-4C57-82C4-BE8D1F4947F1}"/>
    <dataValidation allowBlank="1" showInputMessage="1" showErrorMessage="1" prompt="のっぽろなんぶ" sqref="Y27" xr:uid="{75E13290-C22D-4B3F-A8D8-235BDE641E15}"/>
    <dataValidation allowBlank="1" showInputMessage="1" showErrorMessage="1" prompt="えべつせいぶ" sqref="Y28" xr:uid="{AF9060C4-F7A1-433A-BDCA-519372A69F9C}"/>
    <dataValidation allowBlank="1" showInputMessage="1" showErrorMessage="1" prompt="えべつちゅうおう" sqref="Y29" xr:uid="{014AE79A-D754-4557-928D-C786E498FD89}"/>
    <dataValidation allowBlank="1" showInputMessage="1" showErrorMessage="1" prompt="えべつとうぶ" sqref="Y30" xr:uid="{6538A634-A7C5-437A-BA86-0B0BE3FCA956}"/>
    <dataValidation type="whole" errorStyle="information" allowBlank="1" showInputMessage="1" showErrorMessage="1" errorTitle="定数オーバー" error="定数オーバーです。" sqref="M27:N32 M11:N24 AG11:AH16 AG19:AH34" xr:uid="{A3E1CEB8-7F83-4F10-9BAA-BD4D49135A76}">
      <formula1>0</formula1>
      <formula2>F11</formula2>
    </dataValidation>
  </dataValidations>
  <printOptions horizontalCentered="1" verticalCentered="1"/>
  <pageMargins left="0.19685039370078741" right="0.19685039370078741" top="0.31496062992125984" bottom="0.31496062992125984" header="0.19685039370078741" footer="0.19685039370078741"/>
  <pageSetup paperSize="9" scale="80" orientation="landscape" cellComments="asDisplayed" r:id="rId1"/>
  <headerFooter alignWithMargins="0"/>
  <rowBreaks count="1" manualBreakCount="1">
    <brk id="10" max="34" man="1"/>
  </rowBreaks>
  <colBreaks count="1" manualBreakCount="1">
    <brk id="4"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1-A.札幌市 【dDe】</vt:lpstr>
      <vt:lpstr>1-A2.札幌・江別・北広島・石狩市 【dDe】</vt:lpstr>
      <vt:lpstr>'1-A.札幌市 【dDe】'!Print_Area</vt:lpstr>
      <vt:lpstr>'1-A2.札幌・江別・北広島・石狩市 【dDe】'!Print_Area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013493</dc:creator>
  <cp:lastModifiedBy>013493</cp:lastModifiedBy>
  <dcterms:created xsi:type="dcterms:W3CDTF">2022-11-18T04:33:59Z</dcterms:created>
  <dcterms:modified xsi:type="dcterms:W3CDTF">2022-11-18T04:33:59Z</dcterms:modified>
</cp:coreProperties>
</file>